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9215" windowHeight="4695" tabRatio="699" firstSheet="2" activeTab="2"/>
  </bookViews>
  <sheets>
    <sheet name="【点数集計表】" sheetId="9" state="hidden" r:id="rId1"/>
    <sheet name="設定シート" sheetId="2" state="hidden" r:id="rId2"/>
    <sheet name="アンケート結果貼り付け用" sheetId="12" r:id="rId3"/>
    <sheet name="グラフ用データ" sheetId="13" r:id="rId4"/>
    <sheet name="グラフ" sheetId="15" r:id="rId5"/>
  </sheets>
  <definedNames>
    <definedName name="_xlnm._FilterDatabase" localSheetId="2" hidden="1">アンケート結果貼り付け用!$BF$2:$BF$76</definedName>
    <definedName name="_xlnm._FilterDatabase" localSheetId="3" hidden="1">グラフ用データ!$E$2:$E$32</definedName>
  </definedNames>
  <calcPr calcId="145621"/>
</workbook>
</file>

<file path=xl/calcChain.xml><?xml version="1.0" encoding="utf-8"?>
<calcChain xmlns="http://schemas.openxmlformats.org/spreadsheetml/2006/main">
  <c r="A3" i="9" l="1"/>
  <c r="E3" i="9" l="1"/>
  <c r="BN40" i="13" l="1"/>
  <c r="BM40" i="13"/>
  <c r="BL40" i="13"/>
  <c r="BK40" i="13"/>
  <c r="BJ40" i="13"/>
  <c r="BI40" i="13"/>
  <c r="BI39" i="13"/>
  <c r="BN2" i="13" l="1"/>
  <c r="BM2" i="13"/>
  <c r="BL2" i="13"/>
  <c r="BK2" i="13"/>
  <c r="BJ2" i="13"/>
  <c r="BI2" i="13"/>
  <c r="BJ41" i="13"/>
  <c r="BK41" i="13"/>
  <c r="BL41" i="13"/>
  <c r="BM41" i="13"/>
  <c r="BN41" i="13"/>
  <c r="BF76" i="12" l="1"/>
  <c r="BF75" i="12"/>
  <c r="BF74" i="12"/>
  <c r="BF73" i="12"/>
  <c r="BF72" i="12"/>
  <c r="BF71" i="12"/>
  <c r="BF70" i="12"/>
  <c r="BF69" i="12"/>
  <c r="BF68" i="12"/>
  <c r="BF67" i="12"/>
  <c r="BF66" i="12"/>
  <c r="BF65" i="12"/>
  <c r="BF64" i="12"/>
  <c r="BF63" i="12"/>
  <c r="BF62" i="12"/>
  <c r="BF61" i="12"/>
  <c r="BF60" i="12"/>
  <c r="BF59" i="12"/>
  <c r="BF58" i="12"/>
  <c r="BF57" i="12"/>
  <c r="BF56" i="12"/>
  <c r="BF55" i="12"/>
  <c r="BF54" i="12"/>
  <c r="BF53" i="12"/>
  <c r="BF52" i="12"/>
  <c r="BF51" i="12"/>
  <c r="BF50" i="12"/>
  <c r="BF49" i="12"/>
  <c r="BF48" i="12"/>
  <c r="BF47" i="12"/>
  <c r="BF46" i="12"/>
  <c r="BF45" i="12"/>
  <c r="BF44" i="12"/>
  <c r="BF43" i="12"/>
  <c r="BF42" i="12"/>
  <c r="BF41" i="12"/>
  <c r="BF40" i="12"/>
  <c r="BF39" i="12"/>
  <c r="BF38" i="12"/>
  <c r="BF37" i="12"/>
  <c r="BF36" i="12"/>
  <c r="BF35" i="12"/>
  <c r="BF34" i="12"/>
  <c r="BF33" i="12"/>
  <c r="BF32" i="12"/>
  <c r="BF31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BF15" i="12"/>
  <c r="BF14" i="12"/>
  <c r="BF13" i="12"/>
  <c r="BF12" i="12"/>
  <c r="BF11" i="12"/>
  <c r="BF10" i="12"/>
  <c r="BF9" i="12"/>
  <c r="BF8" i="12"/>
  <c r="BF7" i="12"/>
  <c r="BF6" i="12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AZ23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AZ18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AZ17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AZ14" i="13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AZ9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AZ7" i="13"/>
  <c r="AY7" i="13"/>
  <c r="AX7" i="13"/>
  <c r="AW7" i="13"/>
  <c r="AV7" i="13"/>
  <c r="AU7" i="13"/>
  <c r="AT7" i="13"/>
  <c r="AS7" i="13"/>
  <c r="AR7" i="13"/>
  <c r="AQ7" i="13"/>
  <c r="AP7" i="13"/>
  <c r="AO7" i="13"/>
  <c r="AN7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AZ6" i="13"/>
  <c r="AY6" i="13"/>
  <c r="AX6" i="13"/>
  <c r="AW6" i="13"/>
  <c r="AV6" i="13"/>
  <c r="AU6" i="13"/>
  <c r="AT6" i="13"/>
  <c r="AS6" i="13"/>
  <c r="AR6" i="13"/>
  <c r="AQ6" i="13"/>
  <c r="AP6" i="13"/>
  <c r="AO6" i="13"/>
  <c r="AN6" i="13"/>
  <c r="AM6" i="13"/>
  <c r="AL6" i="13"/>
  <c r="AK6" i="13"/>
  <c r="AJ6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8" i="13"/>
  <c r="H9" i="13"/>
  <c r="H10" i="13"/>
  <c r="H11" i="13"/>
  <c r="BE7" i="13" l="1"/>
  <c r="BC8" i="13"/>
  <c r="BD8" i="13"/>
  <c r="BG8" i="13"/>
  <c r="BB9" i="13"/>
  <c r="BF9" i="13"/>
  <c r="BB11" i="13"/>
  <c r="BF11" i="13"/>
  <c r="BC12" i="13"/>
  <c r="BD12" i="13"/>
  <c r="BG12" i="13"/>
  <c r="BB13" i="13"/>
  <c r="BF13" i="13"/>
  <c r="BB15" i="13"/>
  <c r="BF15" i="13"/>
  <c r="BC16" i="13"/>
  <c r="BD16" i="13"/>
  <c r="BG16" i="13"/>
  <c r="BB17" i="13"/>
  <c r="BF17" i="13"/>
  <c r="BB19" i="13"/>
  <c r="BF19" i="13"/>
  <c r="BC20" i="13"/>
  <c r="BD20" i="13"/>
  <c r="BG20" i="13"/>
  <c r="BB21" i="13"/>
  <c r="BF21" i="13"/>
  <c r="BB23" i="13"/>
  <c r="BF23" i="13"/>
  <c r="BC24" i="13"/>
  <c r="BD24" i="13"/>
  <c r="BE24" i="13"/>
  <c r="BG24" i="13"/>
  <c r="BB25" i="13"/>
  <c r="BE25" i="13"/>
  <c r="BF25" i="13"/>
  <c r="BB27" i="13"/>
  <c r="BF27" i="13"/>
  <c r="BC28" i="13"/>
  <c r="BD28" i="13"/>
  <c r="BE28" i="13"/>
  <c r="BG28" i="13"/>
  <c r="BB29" i="13"/>
  <c r="BE29" i="13"/>
  <c r="BF29" i="13"/>
  <c r="BB31" i="13"/>
  <c r="BF31" i="13"/>
  <c r="BC32" i="13"/>
  <c r="BD32" i="13"/>
  <c r="BE32" i="13"/>
  <c r="BG32" i="13"/>
  <c r="BH7" i="13"/>
  <c r="BA7" i="13"/>
  <c r="BH6" i="13"/>
  <c r="BA6" i="13"/>
  <c r="H7" i="13"/>
  <c r="H6" i="13"/>
  <c r="E32" i="13"/>
  <c r="D32" i="13"/>
  <c r="C32" i="13"/>
  <c r="B32" i="13"/>
  <c r="A32" i="13"/>
  <c r="E31" i="13"/>
  <c r="D31" i="13"/>
  <c r="C31" i="13"/>
  <c r="B31" i="13"/>
  <c r="A31" i="13"/>
  <c r="E30" i="13"/>
  <c r="D30" i="13"/>
  <c r="C30" i="13"/>
  <c r="B30" i="13"/>
  <c r="A30" i="13"/>
  <c r="BB30" i="13" s="1"/>
  <c r="E29" i="13"/>
  <c r="D29" i="13"/>
  <c r="C29" i="13"/>
  <c r="B29" i="13"/>
  <c r="A29" i="13"/>
  <c r="BD29" i="13" s="1"/>
  <c r="E28" i="13"/>
  <c r="D28" i="13"/>
  <c r="C28" i="13"/>
  <c r="B28" i="13"/>
  <c r="A28" i="13"/>
  <c r="E27" i="13"/>
  <c r="D27" i="13"/>
  <c r="C27" i="13"/>
  <c r="B27" i="13"/>
  <c r="A27" i="13"/>
  <c r="E26" i="13"/>
  <c r="D26" i="13"/>
  <c r="C26" i="13"/>
  <c r="B26" i="13"/>
  <c r="A26" i="13"/>
  <c r="E25" i="13"/>
  <c r="D25" i="13"/>
  <c r="C25" i="13"/>
  <c r="B25" i="13"/>
  <c r="A25" i="13"/>
  <c r="BD25" i="13" s="1"/>
  <c r="E24" i="13"/>
  <c r="D24" i="13"/>
  <c r="C24" i="13"/>
  <c r="B24" i="13"/>
  <c r="A24" i="13"/>
  <c r="E23" i="13"/>
  <c r="D23" i="13"/>
  <c r="C23" i="13"/>
  <c r="B23" i="13"/>
  <c r="A23" i="13"/>
  <c r="BD23" i="13" s="1"/>
  <c r="E22" i="13"/>
  <c r="D22" i="13"/>
  <c r="C22" i="13"/>
  <c r="B22" i="13"/>
  <c r="A22" i="13"/>
  <c r="E21" i="13"/>
  <c r="D21" i="13"/>
  <c r="C21" i="13"/>
  <c r="B21" i="13"/>
  <c r="A21" i="13"/>
  <c r="BD21" i="13" s="1"/>
  <c r="E20" i="13"/>
  <c r="D20" i="13"/>
  <c r="C20" i="13"/>
  <c r="B20" i="13"/>
  <c r="A20" i="13"/>
  <c r="E19" i="13"/>
  <c r="D19" i="13"/>
  <c r="C19" i="13"/>
  <c r="B19" i="13"/>
  <c r="A19" i="13"/>
  <c r="E18" i="13"/>
  <c r="D18" i="13"/>
  <c r="C18" i="13"/>
  <c r="B18" i="13"/>
  <c r="A18" i="13"/>
  <c r="BB18" i="13" s="1"/>
  <c r="E17" i="13"/>
  <c r="D17" i="13"/>
  <c r="C17" i="13"/>
  <c r="B17" i="13"/>
  <c r="A17" i="13"/>
  <c r="BD17" i="13" s="1"/>
  <c r="E16" i="13"/>
  <c r="D16" i="13"/>
  <c r="C16" i="13"/>
  <c r="B16" i="13"/>
  <c r="A16" i="13"/>
  <c r="E15" i="13"/>
  <c r="D15" i="13"/>
  <c r="C15" i="13"/>
  <c r="B15" i="13"/>
  <c r="A15" i="13"/>
  <c r="E14" i="13"/>
  <c r="D14" i="13"/>
  <c r="C14" i="13"/>
  <c r="B14" i="13"/>
  <c r="A14" i="13"/>
  <c r="BB14" i="13" s="1"/>
  <c r="E13" i="13"/>
  <c r="D13" i="13"/>
  <c r="C13" i="13"/>
  <c r="B13" i="13"/>
  <c r="A13" i="13"/>
  <c r="BD13" i="13" s="1"/>
  <c r="E12" i="13"/>
  <c r="D12" i="13"/>
  <c r="C12" i="13"/>
  <c r="B12" i="13"/>
  <c r="A12" i="13"/>
  <c r="E11" i="13"/>
  <c r="D11" i="13"/>
  <c r="C11" i="13"/>
  <c r="B11" i="13"/>
  <c r="A11" i="13"/>
  <c r="E10" i="13"/>
  <c r="D10" i="13"/>
  <c r="C10" i="13"/>
  <c r="B10" i="13"/>
  <c r="A10" i="13"/>
  <c r="E9" i="13"/>
  <c r="D9" i="13"/>
  <c r="C9" i="13"/>
  <c r="B9" i="13"/>
  <c r="A9" i="13"/>
  <c r="BD9" i="13" s="1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BN6" i="13" l="1"/>
  <c r="BM6" i="13"/>
  <c r="BL6" i="13"/>
  <c r="BK6" i="13"/>
  <c r="BJ6" i="13"/>
  <c r="BI6" i="13"/>
  <c r="BN10" i="13"/>
  <c r="BM10" i="13"/>
  <c r="BL10" i="13"/>
  <c r="BK10" i="13"/>
  <c r="BJ10" i="13"/>
  <c r="BI10" i="13"/>
  <c r="BN22" i="13"/>
  <c r="BM22" i="13"/>
  <c r="BL22" i="13"/>
  <c r="BK22" i="13"/>
  <c r="BJ22" i="13"/>
  <c r="BI22" i="13"/>
  <c r="BN26" i="13"/>
  <c r="BM26" i="13"/>
  <c r="BL26" i="13"/>
  <c r="BK26" i="13"/>
  <c r="BJ26" i="13"/>
  <c r="BI26" i="13"/>
  <c r="BD26" i="13"/>
  <c r="BD14" i="13"/>
  <c r="BD10" i="13"/>
  <c r="BC6" i="13"/>
  <c r="BN7" i="13"/>
  <c r="BM7" i="13"/>
  <c r="BL7" i="13"/>
  <c r="BK7" i="13"/>
  <c r="BJ7" i="13"/>
  <c r="BI7" i="13"/>
  <c r="BN11" i="13"/>
  <c r="BM11" i="13"/>
  <c r="BL11" i="13"/>
  <c r="BK11" i="13"/>
  <c r="BJ11" i="13"/>
  <c r="BI11" i="13"/>
  <c r="BN15" i="13"/>
  <c r="BM15" i="13"/>
  <c r="BL15" i="13"/>
  <c r="BK15" i="13"/>
  <c r="BJ15" i="13"/>
  <c r="BI15" i="13"/>
  <c r="BN19" i="13"/>
  <c r="BM19" i="13"/>
  <c r="BL19" i="13"/>
  <c r="BK19" i="13"/>
  <c r="BJ19" i="13"/>
  <c r="BI19" i="13"/>
  <c r="BN27" i="13"/>
  <c r="BM27" i="13"/>
  <c r="BL27" i="13"/>
  <c r="BK27" i="13"/>
  <c r="BJ27" i="13"/>
  <c r="BI27" i="13"/>
  <c r="BN31" i="13"/>
  <c r="BM31" i="13"/>
  <c r="BL31" i="13"/>
  <c r="BK31" i="13"/>
  <c r="BJ31" i="13"/>
  <c r="BI31" i="13"/>
  <c r="BE31" i="13"/>
  <c r="BG30" i="13"/>
  <c r="BC30" i="13"/>
  <c r="BE27" i="13"/>
  <c r="BG26" i="13"/>
  <c r="BC26" i="13"/>
  <c r="BE23" i="13"/>
  <c r="BG22" i="13"/>
  <c r="BC22" i="13"/>
  <c r="BE21" i="13"/>
  <c r="BE19" i="13"/>
  <c r="BG18" i="13"/>
  <c r="BC18" i="13"/>
  <c r="BE17" i="13"/>
  <c r="BE15" i="13"/>
  <c r="BG14" i="13"/>
  <c r="BC14" i="13"/>
  <c r="BE13" i="13"/>
  <c r="BE11" i="13"/>
  <c r="BG10" i="13"/>
  <c r="BC10" i="13"/>
  <c r="BE9" i="13"/>
  <c r="BD7" i="13"/>
  <c r="BF6" i="13"/>
  <c r="BB6" i="13"/>
  <c r="BN8" i="13"/>
  <c r="BM8" i="13"/>
  <c r="BL8" i="13"/>
  <c r="BK8" i="13"/>
  <c r="BJ8" i="13"/>
  <c r="BI8" i="13"/>
  <c r="BN12" i="13"/>
  <c r="BM12" i="13"/>
  <c r="BL12" i="13"/>
  <c r="BK12" i="13"/>
  <c r="BJ12" i="13"/>
  <c r="BI12" i="13"/>
  <c r="BN16" i="13"/>
  <c r="BM16" i="13"/>
  <c r="BL16" i="13"/>
  <c r="BK16" i="13"/>
  <c r="BJ16" i="13"/>
  <c r="BI16" i="13"/>
  <c r="BN20" i="13"/>
  <c r="BM20" i="13"/>
  <c r="BL20" i="13"/>
  <c r="BK20" i="13"/>
  <c r="BJ20" i="13"/>
  <c r="BI20" i="13"/>
  <c r="BN24" i="13"/>
  <c r="BM24" i="13"/>
  <c r="BL24" i="13"/>
  <c r="BK24" i="13"/>
  <c r="BJ24" i="13"/>
  <c r="BI24" i="13"/>
  <c r="BN28" i="13"/>
  <c r="BM28" i="13"/>
  <c r="BL28" i="13"/>
  <c r="BK28" i="13"/>
  <c r="BJ28" i="13"/>
  <c r="BI28" i="13"/>
  <c r="BN32" i="13"/>
  <c r="BM32" i="13"/>
  <c r="BL32" i="13"/>
  <c r="BK32" i="13"/>
  <c r="BJ32" i="13"/>
  <c r="BI32" i="13"/>
  <c r="BF32" i="13"/>
  <c r="BB32" i="13"/>
  <c r="BD31" i="13"/>
  <c r="BF30" i="13"/>
  <c r="BF28" i="13"/>
  <c r="BB28" i="13"/>
  <c r="BD27" i="13"/>
  <c r="BF26" i="13"/>
  <c r="BB26" i="13"/>
  <c r="BF24" i="13"/>
  <c r="BB24" i="13"/>
  <c r="BF22" i="13"/>
  <c r="BB22" i="13"/>
  <c r="BF20" i="13"/>
  <c r="BB20" i="13"/>
  <c r="BD19" i="13"/>
  <c r="BF18" i="13"/>
  <c r="BF16" i="13"/>
  <c r="BB16" i="13"/>
  <c r="BD15" i="13"/>
  <c r="BF14" i="13"/>
  <c r="BF12" i="13"/>
  <c r="BB12" i="13"/>
  <c r="BD11" i="13"/>
  <c r="BF10" i="13"/>
  <c r="BB10" i="13"/>
  <c r="BF8" i="13"/>
  <c r="BB8" i="13"/>
  <c r="BC7" i="13"/>
  <c r="BE6" i="13"/>
  <c r="BN14" i="13"/>
  <c r="BM14" i="13"/>
  <c r="BL14" i="13"/>
  <c r="BK14" i="13"/>
  <c r="BJ14" i="13"/>
  <c r="BI14" i="13"/>
  <c r="BN18" i="13"/>
  <c r="BM18" i="13"/>
  <c r="BL18" i="13"/>
  <c r="BK18" i="13"/>
  <c r="BJ18" i="13"/>
  <c r="BI18" i="13"/>
  <c r="BN30" i="13"/>
  <c r="BM30" i="13"/>
  <c r="BL30" i="13"/>
  <c r="BK30" i="13"/>
  <c r="BJ30" i="13"/>
  <c r="BI30" i="13"/>
  <c r="BD30" i="13"/>
  <c r="BD22" i="13"/>
  <c r="BD18" i="13"/>
  <c r="BG6" i="13"/>
  <c r="BN23" i="13"/>
  <c r="BM23" i="13"/>
  <c r="BL23" i="13"/>
  <c r="BK23" i="13"/>
  <c r="BJ23" i="13"/>
  <c r="BI23" i="13"/>
  <c r="BL9" i="13"/>
  <c r="BM9" i="13"/>
  <c r="BI9" i="13"/>
  <c r="BN9" i="13"/>
  <c r="BJ9" i="13"/>
  <c r="BK9" i="13"/>
  <c r="BK13" i="13"/>
  <c r="BJ13" i="13"/>
  <c r="BL13" i="13"/>
  <c r="BM13" i="13"/>
  <c r="BI13" i="13"/>
  <c r="BN13" i="13"/>
  <c r="BN17" i="13"/>
  <c r="BJ17" i="13"/>
  <c r="BI17" i="13"/>
  <c r="BK17" i="13"/>
  <c r="BL17" i="13"/>
  <c r="BM17" i="13"/>
  <c r="BM21" i="13"/>
  <c r="BL21" i="13"/>
  <c r="BN21" i="13"/>
  <c r="BJ21" i="13"/>
  <c r="BI21" i="13"/>
  <c r="BK21" i="13"/>
  <c r="BL25" i="13"/>
  <c r="BM25" i="13"/>
  <c r="BN25" i="13"/>
  <c r="BJ25" i="13"/>
  <c r="BK25" i="13"/>
  <c r="BI25" i="13"/>
  <c r="BK29" i="13"/>
  <c r="BN29" i="13"/>
  <c r="BL29" i="13"/>
  <c r="BI29" i="13"/>
  <c r="BM29" i="13"/>
  <c r="BJ29" i="13"/>
  <c r="BG31" i="13"/>
  <c r="BC31" i="13"/>
  <c r="BE30" i="13"/>
  <c r="BG29" i="13"/>
  <c r="BC29" i="13"/>
  <c r="BG27" i="13"/>
  <c r="BC27" i="13"/>
  <c r="BE26" i="13"/>
  <c r="BG25" i="13"/>
  <c r="BC25" i="13"/>
  <c r="BG23" i="13"/>
  <c r="BC23" i="13"/>
  <c r="BE22" i="13"/>
  <c r="BG21" i="13"/>
  <c r="BC21" i="13"/>
  <c r="BE20" i="13"/>
  <c r="BG19" i="13"/>
  <c r="BC19" i="13"/>
  <c r="BE18" i="13"/>
  <c r="BG17" i="13"/>
  <c r="BC17" i="13"/>
  <c r="BE16" i="13"/>
  <c r="BG15" i="13"/>
  <c r="BC15" i="13"/>
  <c r="BE14" i="13"/>
  <c r="BG13" i="13"/>
  <c r="BC13" i="13"/>
  <c r="BE12" i="13"/>
  <c r="BG11" i="13"/>
  <c r="BC11" i="13"/>
  <c r="BE10" i="13"/>
  <c r="BG9" i="13"/>
  <c r="BC9" i="13"/>
  <c r="BE8" i="13"/>
  <c r="BG7" i="13"/>
  <c r="BB7" i="13"/>
  <c r="BD6" i="13"/>
  <c r="BF7" i="13"/>
  <c r="AZ5" i="13" l="1"/>
  <c r="AY5" i="13"/>
  <c r="AX5" i="13"/>
  <c r="AW5" i="13"/>
  <c r="AV5" i="13"/>
  <c r="AU5" i="13"/>
  <c r="AT5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AZ4" i="13"/>
  <c r="J4" i="13"/>
  <c r="AY4" i="13"/>
  <c r="AX4" i="13"/>
  <c r="AW4" i="13"/>
  <c r="AV4" i="13"/>
  <c r="AU4" i="13"/>
  <c r="AT4" i="13"/>
  <c r="AS4" i="13"/>
  <c r="AR4" i="13"/>
  <c r="AQ4" i="13"/>
  <c r="AP4" i="13"/>
  <c r="AO4" i="13"/>
  <c r="AN4" i="13"/>
  <c r="AM4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I4" i="13"/>
  <c r="H4" i="13"/>
  <c r="E5" i="13"/>
  <c r="D5" i="13"/>
  <c r="C5" i="13"/>
  <c r="B5" i="13"/>
  <c r="D4" i="13"/>
  <c r="C4" i="13"/>
  <c r="B4" i="13"/>
  <c r="A5" i="13"/>
  <c r="A4" i="13"/>
  <c r="BF5" i="12"/>
  <c r="BF4" i="12"/>
  <c r="E4" i="13" s="1"/>
  <c r="BL4" i="13" l="1"/>
  <c r="BK4" i="13"/>
  <c r="BJ4" i="13"/>
  <c r="BI4" i="13"/>
  <c r="BM4" i="13"/>
  <c r="BN4" i="13"/>
  <c r="BM5" i="13"/>
  <c r="BI5" i="13"/>
  <c r="BN5" i="13"/>
  <c r="BJ5" i="13"/>
  <c r="BK5" i="13"/>
  <c r="BL5" i="13"/>
  <c r="BC4" i="13"/>
  <c r="BB5" i="13"/>
  <c r="BF5" i="13"/>
  <c r="BG5" i="13"/>
  <c r="BE4" i="13"/>
  <c r="BB4" i="13"/>
  <c r="BF4" i="13"/>
  <c r="BD5" i="13"/>
  <c r="BG4" i="13"/>
  <c r="BE5" i="13"/>
  <c r="BD4" i="13"/>
  <c r="BC5" i="13"/>
  <c r="BN38" i="13" l="1"/>
  <c r="BN39" i="13"/>
  <c r="BN37" i="13"/>
  <c r="C8" i="9" s="1"/>
  <c r="BN36" i="13"/>
  <c r="B8" i="9" s="1"/>
  <c r="BK38" i="13"/>
  <c r="BK36" i="13"/>
  <c r="B5" i="9" s="1"/>
  <c r="BK39" i="13"/>
  <c r="BK37" i="13"/>
  <c r="C5" i="9" s="1"/>
  <c r="BI38" i="13"/>
  <c r="BI37" i="13"/>
  <c r="BI36" i="13"/>
  <c r="B3" i="9" s="1"/>
  <c r="BJ37" i="13"/>
  <c r="C4" i="9" s="1"/>
  <c r="BJ36" i="13"/>
  <c r="B4" i="9" s="1"/>
  <c r="BJ38" i="13"/>
  <c r="BJ39" i="13"/>
  <c r="BM37" i="13"/>
  <c r="C7" i="9" s="1"/>
  <c r="BM39" i="13"/>
  <c r="BM38" i="13"/>
  <c r="BM36" i="13"/>
  <c r="B7" i="9" s="1"/>
  <c r="BL37" i="13"/>
  <c r="C6" i="9" s="1"/>
  <c r="BL38" i="13"/>
  <c r="BL36" i="13"/>
  <c r="B6" i="9" s="1"/>
  <c r="BL39" i="13"/>
  <c r="C3" i="9" l="1"/>
  <c r="BI41" i="13"/>
  <c r="E6" i="9"/>
  <c r="F6" i="9"/>
  <c r="F4" i="9"/>
  <c r="E4" i="9"/>
  <c r="D7" i="9"/>
  <c r="D4" i="9"/>
  <c r="E5" i="9"/>
  <c r="F5" i="9"/>
  <c r="D6" i="9"/>
  <c r="E7" i="9"/>
  <c r="F7" i="9"/>
  <c r="F8" i="9"/>
  <c r="E8" i="9"/>
  <c r="D3" i="9"/>
  <c r="D5" i="9"/>
  <c r="D8" i="9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5" i="2" l="1"/>
  <c r="R10" i="2" l="1"/>
  <c r="R9" i="2"/>
  <c r="R8" i="2"/>
  <c r="R7" i="2"/>
  <c r="R6" i="2"/>
  <c r="R18" i="2" l="1"/>
  <c r="F3" i="9" l="1"/>
</calcChain>
</file>

<file path=xl/sharedStrings.xml><?xml version="1.0" encoding="utf-8"?>
<sst xmlns="http://schemas.openxmlformats.org/spreadsheetml/2006/main" count="282" uniqueCount="142">
  <si>
    <t>問1</t>
    <rPh sb="0" eb="1">
      <t>ト</t>
    </rPh>
    <phoneticPr fontId="4"/>
  </si>
  <si>
    <t>問2</t>
    <rPh sb="0" eb="1">
      <t>ト</t>
    </rPh>
    <phoneticPr fontId="4"/>
  </si>
  <si>
    <t>問3</t>
    <rPh sb="0" eb="1">
      <t>ト</t>
    </rPh>
    <phoneticPr fontId="4"/>
  </si>
  <si>
    <t>問4</t>
    <rPh sb="0" eb="1">
      <t>ト</t>
    </rPh>
    <phoneticPr fontId="4"/>
  </si>
  <si>
    <t>問5</t>
    <rPh sb="0" eb="1">
      <t>ト</t>
    </rPh>
    <phoneticPr fontId="4"/>
  </si>
  <si>
    <t>問6</t>
    <rPh sb="0" eb="1">
      <t>ト</t>
    </rPh>
    <phoneticPr fontId="4"/>
  </si>
  <si>
    <t>問7</t>
    <rPh sb="0" eb="1">
      <t>ト</t>
    </rPh>
    <phoneticPr fontId="4"/>
  </si>
  <si>
    <t>問8</t>
    <rPh sb="0" eb="1">
      <t>ト</t>
    </rPh>
    <phoneticPr fontId="4"/>
  </si>
  <si>
    <t>問9</t>
    <rPh sb="0" eb="1">
      <t>ト</t>
    </rPh>
    <phoneticPr fontId="4"/>
  </si>
  <si>
    <t>問10</t>
    <rPh sb="0" eb="1">
      <t>ト</t>
    </rPh>
    <phoneticPr fontId="4"/>
  </si>
  <si>
    <t>問11</t>
    <rPh sb="0" eb="1">
      <t>ト</t>
    </rPh>
    <phoneticPr fontId="4"/>
  </si>
  <si>
    <t>問12</t>
    <rPh sb="0" eb="1">
      <t>ト</t>
    </rPh>
    <phoneticPr fontId="4"/>
  </si>
  <si>
    <t>問13</t>
    <rPh sb="0" eb="1">
      <t>ト</t>
    </rPh>
    <phoneticPr fontId="4"/>
  </si>
  <si>
    <t>問14</t>
    <rPh sb="0" eb="1">
      <t>ト</t>
    </rPh>
    <phoneticPr fontId="4"/>
  </si>
  <si>
    <t>問15</t>
    <rPh sb="0" eb="1">
      <t>ト</t>
    </rPh>
    <phoneticPr fontId="4"/>
  </si>
  <si>
    <t>問16</t>
    <rPh sb="0" eb="1">
      <t>ト</t>
    </rPh>
    <phoneticPr fontId="4"/>
  </si>
  <si>
    <t>問17</t>
    <rPh sb="0" eb="1">
      <t>ト</t>
    </rPh>
    <phoneticPr fontId="4"/>
  </si>
  <si>
    <t>問18</t>
    <rPh sb="0" eb="1">
      <t>ト</t>
    </rPh>
    <phoneticPr fontId="4"/>
  </si>
  <si>
    <t>問19</t>
    <rPh sb="0" eb="1">
      <t>ト</t>
    </rPh>
    <phoneticPr fontId="4"/>
  </si>
  <si>
    <t>問20</t>
    <rPh sb="0" eb="1">
      <t>ト</t>
    </rPh>
    <phoneticPr fontId="4"/>
  </si>
  <si>
    <t>問21</t>
    <rPh sb="0" eb="1">
      <t>ト</t>
    </rPh>
    <phoneticPr fontId="4"/>
  </si>
  <si>
    <t>問22</t>
    <rPh sb="0" eb="1">
      <t>ト</t>
    </rPh>
    <phoneticPr fontId="4"/>
  </si>
  <si>
    <t>問23</t>
    <rPh sb="0" eb="1">
      <t>ト</t>
    </rPh>
    <phoneticPr fontId="4"/>
  </si>
  <si>
    <t>問24</t>
    <rPh sb="0" eb="1">
      <t>ト</t>
    </rPh>
    <phoneticPr fontId="4"/>
  </si>
  <si>
    <t>問25</t>
    <rPh sb="0" eb="1">
      <t>ト</t>
    </rPh>
    <phoneticPr fontId="4"/>
  </si>
  <si>
    <t>問26</t>
    <rPh sb="0" eb="1">
      <t>ト</t>
    </rPh>
    <phoneticPr fontId="4"/>
  </si>
  <si>
    <t>問27</t>
    <rPh sb="0" eb="1">
      <t>ト</t>
    </rPh>
    <phoneticPr fontId="4"/>
  </si>
  <si>
    <t>問28</t>
    <rPh sb="0" eb="1">
      <t>ト</t>
    </rPh>
    <phoneticPr fontId="4"/>
  </si>
  <si>
    <t>問29</t>
    <rPh sb="0" eb="1">
      <t>ト</t>
    </rPh>
    <phoneticPr fontId="4"/>
  </si>
  <si>
    <t>問30</t>
    <rPh sb="0" eb="1">
      <t>ト</t>
    </rPh>
    <phoneticPr fontId="4"/>
  </si>
  <si>
    <t>問31</t>
    <rPh sb="0" eb="1">
      <t>ト</t>
    </rPh>
    <phoneticPr fontId="4"/>
  </si>
  <si>
    <t>問32</t>
    <rPh sb="0" eb="1">
      <t>ト</t>
    </rPh>
    <phoneticPr fontId="4"/>
  </si>
  <si>
    <t>問33</t>
    <rPh sb="0" eb="1">
      <t>ト</t>
    </rPh>
    <phoneticPr fontId="4"/>
  </si>
  <si>
    <t>問34</t>
    <rPh sb="0" eb="1">
      <t>ト</t>
    </rPh>
    <phoneticPr fontId="4"/>
  </si>
  <si>
    <t>問35</t>
    <rPh sb="0" eb="1">
      <t>ト</t>
    </rPh>
    <phoneticPr fontId="4"/>
  </si>
  <si>
    <t>問36</t>
    <rPh sb="0" eb="1">
      <t>ト</t>
    </rPh>
    <phoneticPr fontId="4"/>
  </si>
  <si>
    <t>問37</t>
    <rPh sb="0" eb="1">
      <t>ト</t>
    </rPh>
    <phoneticPr fontId="4"/>
  </si>
  <si>
    <t>問38</t>
    <rPh sb="0" eb="1">
      <t>ト</t>
    </rPh>
    <phoneticPr fontId="4"/>
  </si>
  <si>
    <t>問39</t>
    <rPh sb="0" eb="1">
      <t>ト</t>
    </rPh>
    <phoneticPr fontId="4"/>
  </si>
  <si>
    <t>問40</t>
    <rPh sb="0" eb="1">
      <t>ト</t>
    </rPh>
    <phoneticPr fontId="4"/>
  </si>
  <si>
    <t>問41</t>
    <rPh sb="0" eb="1">
      <t>ト</t>
    </rPh>
    <phoneticPr fontId="4"/>
  </si>
  <si>
    <t>問42</t>
    <rPh sb="0" eb="1">
      <t>ト</t>
    </rPh>
    <phoneticPr fontId="4"/>
  </si>
  <si>
    <t>問43</t>
    <rPh sb="0" eb="1">
      <t>ト</t>
    </rPh>
    <phoneticPr fontId="4"/>
  </si>
  <si>
    <t>痛み・痛み関連</t>
    <rPh sb="0" eb="1">
      <t>イタ</t>
    </rPh>
    <rPh sb="3" eb="4">
      <t>イタ</t>
    </rPh>
    <rPh sb="5" eb="7">
      <t>カンレン</t>
    </rPh>
    <phoneticPr fontId="4"/>
  </si>
  <si>
    <t>身体機能・日常生活の状態</t>
    <rPh sb="0" eb="2">
      <t>シンタイ</t>
    </rPh>
    <rPh sb="2" eb="4">
      <t>キノウ</t>
    </rPh>
    <rPh sb="5" eb="7">
      <t>ニチジョウ</t>
    </rPh>
    <rPh sb="7" eb="9">
      <t>セイカツ</t>
    </rPh>
    <rPh sb="10" eb="12">
      <t>ジョウタイ</t>
    </rPh>
    <phoneticPr fontId="4"/>
  </si>
  <si>
    <t>社会生活機能</t>
    <rPh sb="0" eb="2">
      <t>シャカイ</t>
    </rPh>
    <rPh sb="2" eb="4">
      <t>セイカツ</t>
    </rPh>
    <rPh sb="4" eb="6">
      <t>キノウ</t>
    </rPh>
    <phoneticPr fontId="4"/>
  </si>
  <si>
    <t>靴関連</t>
    <rPh sb="0" eb="1">
      <t>クツ</t>
    </rPh>
    <rPh sb="1" eb="3">
      <t>カンレン</t>
    </rPh>
    <phoneticPr fontId="4"/>
  </si>
  <si>
    <t>全体的健康感</t>
    <rPh sb="0" eb="3">
      <t>ゼンタイテキ</t>
    </rPh>
    <rPh sb="3" eb="5">
      <t>ケンコウ</t>
    </rPh>
    <rPh sb="5" eb="6">
      <t>カン</t>
    </rPh>
    <phoneticPr fontId="4"/>
  </si>
  <si>
    <t>スポーツ（選択項目）</t>
    <rPh sb="5" eb="7">
      <t>センタク</t>
    </rPh>
    <rPh sb="7" eb="9">
      <t>コウモク</t>
    </rPh>
    <phoneticPr fontId="4"/>
  </si>
  <si>
    <t>仕分けNo.</t>
    <rPh sb="0" eb="2">
      <t>シワ</t>
    </rPh>
    <phoneticPr fontId="4"/>
  </si>
  <si>
    <t>説明</t>
    <rPh sb="0" eb="2">
      <t>セツメイ</t>
    </rPh>
    <phoneticPr fontId="4"/>
  </si>
  <si>
    <t>項目数</t>
    <rPh sb="0" eb="3">
      <t>コウモクスウ</t>
    </rPh>
    <phoneticPr fontId="4"/>
  </si>
  <si>
    <t>点数表</t>
    <rPh sb="0" eb="2">
      <t>テンスウ</t>
    </rPh>
    <rPh sb="2" eb="3">
      <t>ヒョウ</t>
    </rPh>
    <phoneticPr fontId="4"/>
  </si>
  <si>
    <t>点数範囲</t>
    <rPh sb="0" eb="2">
      <t>テンスウ</t>
    </rPh>
    <rPh sb="2" eb="4">
      <t>ハンイ</t>
    </rPh>
    <phoneticPr fontId="4"/>
  </si>
  <si>
    <t>VAS判定</t>
    <rPh sb="3" eb="5">
      <t>ハンテイ</t>
    </rPh>
    <phoneticPr fontId="4"/>
  </si>
  <si>
    <t>問3</t>
    <rPh sb="0" eb="1">
      <t>ト</t>
    </rPh>
    <phoneticPr fontId="4"/>
  </si>
  <si>
    <t>問43</t>
    <rPh sb="0" eb="1">
      <t>ト</t>
    </rPh>
    <phoneticPr fontId="4"/>
  </si>
  <si>
    <t>※VAS=Visual Analogue Scale方式</t>
    <rPh sb="26" eb="28">
      <t>ホウシキ</t>
    </rPh>
    <phoneticPr fontId="4"/>
  </si>
  <si>
    <t>問2</t>
    <rPh sb="0" eb="1">
      <t>ト</t>
    </rPh>
    <phoneticPr fontId="4"/>
  </si>
  <si>
    <t>問4</t>
    <rPh sb="0" eb="1">
      <t>ト</t>
    </rPh>
    <phoneticPr fontId="4"/>
  </si>
  <si>
    <t>問5</t>
    <rPh sb="0" eb="1">
      <t>ト</t>
    </rPh>
    <phoneticPr fontId="4"/>
  </si>
  <si>
    <t>問6</t>
    <rPh sb="0" eb="1">
      <t>ト</t>
    </rPh>
    <phoneticPr fontId="4"/>
  </si>
  <si>
    <t>問7</t>
    <rPh sb="0" eb="1">
      <t>ト</t>
    </rPh>
    <phoneticPr fontId="4"/>
  </si>
  <si>
    <t>問10</t>
    <rPh sb="0" eb="1">
      <t>ト</t>
    </rPh>
    <phoneticPr fontId="4"/>
  </si>
  <si>
    <t>問11</t>
    <rPh sb="0" eb="1">
      <t>ト</t>
    </rPh>
    <phoneticPr fontId="4"/>
  </si>
  <si>
    <t>問30</t>
    <rPh sb="0" eb="1">
      <t>ト</t>
    </rPh>
    <phoneticPr fontId="4"/>
  </si>
  <si>
    <t>問31</t>
    <rPh sb="0" eb="1">
      <t>ト</t>
    </rPh>
    <phoneticPr fontId="4"/>
  </si>
  <si>
    <t>問32</t>
    <rPh sb="0" eb="1">
      <t>ト</t>
    </rPh>
    <phoneticPr fontId="4"/>
  </si>
  <si>
    <t>問33</t>
    <rPh sb="0" eb="1">
      <t>ト</t>
    </rPh>
    <phoneticPr fontId="4"/>
  </si>
  <si>
    <t>問36</t>
    <rPh sb="0" eb="1">
      <t>ト</t>
    </rPh>
    <phoneticPr fontId="4"/>
  </si>
  <si>
    <t>問37</t>
    <rPh sb="0" eb="1">
      <t>ト</t>
    </rPh>
    <phoneticPr fontId="4"/>
  </si>
  <si>
    <t>問38</t>
    <rPh sb="0" eb="1">
      <t>ト</t>
    </rPh>
    <phoneticPr fontId="4"/>
  </si>
  <si>
    <t>問39</t>
    <rPh sb="0" eb="1">
      <t>ト</t>
    </rPh>
    <phoneticPr fontId="4"/>
  </si>
  <si>
    <t>問40</t>
    <rPh sb="0" eb="1">
      <t>ト</t>
    </rPh>
    <phoneticPr fontId="4"/>
  </si>
  <si>
    <t>問41</t>
    <rPh sb="0" eb="1">
      <t>ト</t>
    </rPh>
    <phoneticPr fontId="4"/>
  </si>
  <si>
    <t>問42</t>
    <rPh sb="0" eb="1">
      <t>ト</t>
    </rPh>
    <phoneticPr fontId="4"/>
  </si>
  <si>
    <t>　入力シートでVASの質問項目を自動色付けする。</t>
    <rPh sb="1" eb="3">
      <t>ニュウリョク</t>
    </rPh>
    <rPh sb="11" eb="13">
      <t>シツモン</t>
    </rPh>
    <rPh sb="13" eb="15">
      <t>コウモク</t>
    </rPh>
    <rPh sb="16" eb="18">
      <t>ジドウ</t>
    </rPh>
    <rPh sb="18" eb="19">
      <t>イロ</t>
    </rPh>
    <rPh sb="19" eb="20">
      <t>ヅ</t>
    </rPh>
    <phoneticPr fontId="4"/>
  </si>
  <si>
    <t>　（数式の選択範囲を崩さず保つようにするため。）</t>
    <rPh sb="2" eb="4">
      <t>スウシキ</t>
    </rPh>
    <rPh sb="5" eb="7">
      <t>センタク</t>
    </rPh>
    <rPh sb="7" eb="9">
      <t>ハンイ</t>
    </rPh>
    <rPh sb="10" eb="11">
      <t>クズ</t>
    </rPh>
    <rPh sb="13" eb="14">
      <t>タモ</t>
    </rPh>
    <phoneticPr fontId="4"/>
  </si>
  <si>
    <t>【点数集計表】</t>
    <rPh sb="1" eb="3">
      <t>テンスウ</t>
    </rPh>
    <rPh sb="3" eb="6">
      <t>シュウケイヒョウ</t>
    </rPh>
    <phoneticPr fontId="4"/>
  </si>
  <si>
    <t>下位尺度仕分け</t>
    <rPh sb="0" eb="2">
      <t>カイ</t>
    </rPh>
    <rPh sb="2" eb="4">
      <t>シャクド</t>
    </rPh>
    <rPh sb="4" eb="6">
      <t>シワ</t>
    </rPh>
    <phoneticPr fontId="4"/>
  </si>
  <si>
    <t>※PowerPointなどにデータを貼り付ける際は、"図"として貼り付けてください。</t>
    <rPh sb="32" eb="33">
      <t>ハ</t>
    </rPh>
    <rPh sb="34" eb="35">
      <t>ツ</t>
    </rPh>
    <phoneticPr fontId="4"/>
  </si>
  <si>
    <t>※各尺度毎の質問項目の数が15を超える場合は、合計欄の二つ手前で列挿入を行う。</t>
    <rPh sb="1" eb="2">
      <t>カク</t>
    </rPh>
    <rPh sb="2" eb="4">
      <t>シャクド</t>
    </rPh>
    <rPh sb="4" eb="5">
      <t>ゴト</t>
    </rPh>
    <rPh sb="6" eb="8">
      <t>シツモン</t>
    </rPh>
    <rPh sb="8" eb="10">
      <t>コウモク</t>
    </rPh>
    <rPh sb="11" eb="12">
      <t>カズ</t>
    </rPh>
    <rPh sb="16" eb="17">
      <t>コ</t>
    </rPh>
    <rPh sb="19" eb="21">
      <t>バアイ</t>
    </rPh>
    <rPh sb="23" eb="25">
      <t>ゴウケイ</t>
    </rPh>
    <rPh sb="25" eb="26">
      <t>ラン</t>
    </rPh>
    <rPh sb="27" eb="28">
      <t>フタ</t>
    </rPh>
    <rPh sb="29" eb="31">
      <t>テマエ</t>
    </rPh>
    <rPh sb="32" eb="35">
      <t>レツソウニュウ</t>
    </rPh>
    <rPh sb="36" eb="37">
      <t>オコナ</t>
    </rPh>
    <phoneticPr fontId="4"/>
  </si>
  <si>
    <t>痛み・痛み関連</t>
  </si>
  <si>
    <t>靴関連</t>
  </si>
  <si>
    <t>身体機能・日常生活の状態</t>
  </si>
  <si>
    <t>社会生活機能</t>
  </si>
  <si>
    <t>全体的健康感</t>
  </si>
  <si>
    <t>スポーツ（選択項目）</t>
  </si>
  <si>
    <t>患者情報貼り付け</t>
    <rPh sb="0" eb="2">
      <t>カンジャ</t>
    </rPh>
    <rPh sb="2" eb="4">
      <t>ジョウホウ</t>
    </rPh>
    <rPh sb="4" eb="5">
      <t>ハ</t>
    </rPh>
    <rPh sb="6" eb="7">
      <t>ツ</t>
    </rPh>
    <phoneticPr fontId="9"/>
  </si>
  <si>
    <t>患者名</t>
    <rPh sb="0" eb="2">
      <t>カンジャ</t>
    </rPh>
    <rPh sb="2" eb="3">
      <t>メイ</t>
    </rPh>
    <phoneticPr fontId="9"/>
  </si>
  <si>
    <t>ふりがな</t>
    <phoneticPr fontId="9"/>
  </si>
  <si>
    <t>生年月日</t>
    <rPh sb="0" eb="2">
      <t>セイネン</t>
    </rPh>
    <rPh sb="2" eb="4">
      <t>ガッピ</t>
    </rPh>
    <phoneticPr fontId="9"/>
  </si>
  <si>
    <t>性別</t>
    <rPh sb="0" eb="2">
      <t>セイベツ</t>
    </rPh>
    <phoneticPr fontId="9"/>
  </si>
  <si>
    <t>疾患名1
（大項目）</t>
    <rPh sb="0" eb="2">
      <t>シッカン</t>
    </rPh>
    <rPh sb="2" eb="3">
      <t>メイ</t>
    </rPh>
    <rPh sb="6" eb="9">
      <t>ダイコウモク</t>
    </rPh>
    <phoneticPr fontId="9"/>
  </si>
  <si>
    <t>疾患名1
（小項目）</t>
    <rPh sb="0" eb="2">
      <t>シッカン</t>
    </rPh>
    <rPh sb="2" eb="3">
      <t>メイ</t>
    </rPh>
    <rPh sb="6" eb="9">
      <t>ショウコウモク</t>
    </rPh>
    <phoneticPr fontId="9"/>
  </si>
  <si>
    <t>疾患名2
（大項目）</t>
    <rPh sb="0" eb="2">
      <t>シッカン</t>
    </rPh>
    <rPh sb="2" eb="3">
      <t>メイ</t>
    </rPh>
    <rPh sb="6" eb="9">
      <t>ダイコウモク</t>
    </rPh>
    <phoneticPr fontId="9"/>
  </si>
  <si>
    <t>疾患名2
（小項目）</t>
    <rPh sb="0" eb="2">
      <t>シッカン</t>
    </rPh>
    <rPh sb="2" eb="3">
      <t>メイ</t>
    </rPh>
    <rPh sb="6" eb="9">
      <t>ショウコウモク</t>
    </rPh>
    <phoneticPr fontId="9"/>
  </si>
  <si>
    <t>疾患名3
（大項目）</t>
    <rPh sb="0" eb="2">
      <t>シッカン</t>
    </rPh>
    <rPh sb="2" eb="3">
      <t>メイ</t>
    </rPh>
    <rPh sb="6" eb="9">
      <t>ダイコウモク</t>
    </rPh>
    <phoneticPr fontId="9"/>
  </si>
  <si>
    <t>疾患名3
（小項目）</t>
    <rPh sb="0" eb="2">
      <t>シッカン</t>
    </rPh>
    <rPh sb="2" eb="3">
      <t>メイ</t>
    </rPh>
    <rPh sb="6" eb="9">
      <t>ショウコウモク</t>
    </rPh>
    <phoneticPr fontId="9"/>
  </si>
  <si>
    <t>下位尺度</t>
    <phoneticPr fontId="9"/>
  </si>
  <si>
    <t>スポーツ</t>
    <phoneticPr fontId="9"/>
  </si>
  <si>
    <t>疾患名</t>
    <rPh sb="0" eb="2">
      <t>シッカン</t>
    </rPh>
    <rPh sb="2" eb="3">
      <t>メイ</t>
    </rPh>
    <phoneticPr fontId="9"/>
  </si>
  <si>
    <t>設問No.</t>
    <phoneticPr fontId="9"/>
  </si>
  <si>
    <t>-</t>
    <phoneticPr fontId="9"/>
  </si>
  <si>
    <t>てすと太郎</t>
  </si>
  <si>
    <t>てすとたろう</t>
  </si>
  <si>
    <t>昭和35.01.01</t>
  </si>
  <si>
    <t>男</t>
  </si>
  <si>
    <t>外傷</t>
  </si>
  <si>
    <t>距骨骨折</t>
  </si>
  <si>
    <t>足部の炎症および全身性疾患に伴う足部障害</t>
  </si>
  <si>
    <t>関節リウマチ</t>
  </si>
  <si>
    <t>てすと花子</t>
  </si>
  <si>
    <t>てすとはなこ</t>
  </si>
  <si>
    <t>昭和58.08.08</t>
  </si>
  <si>
    <t>女</t>
  </si>
  <si>
    <t>痛風</t>
  </si>
  <si>
    <t>後天性の変形</t>
  </si>
  <si>
    <t>扁平足</t>
  </si>
  <si>
    <t>足部のスポーツ障害</t>
  </si>
  <si>
    <t>疲労骨折</t>
  </si>
  <si>
    <t>ダンス</t>
  </si>
  <si>
    <t>患者情報</t>
    <rPh sb="0" eb="2">
      <t>カンジャ</t>
    </rPh>
    <rPh sb="2" eb="4">
      <t>ジョウホウ</t>
    </rPh>
    <phoneticPr fontId="9"/>
  </si>
  <si>
    <t>疾患名</t>
    <rPh sb="0" eb="2">
      <t>シッカン</t>
    </rPh>
    <rPh sb="2" eb="3">
      <t>メイ</t>
    </rPh>
    <phoneticPr fontId="9"/>
  </si>
  <si>
    <t>グラフ表示用</t>
    <rPh sb="3" eb="5">
      <t>ヒョウジ</t>
    </rPh>
    <rPh sb="5" eb="6">
      <t>ヨウ</t>
    </rPh>
    <phoneticPr fontId="4"/>
  </si>
  <si>
    <t>下位尺度合計</t>
    <rPh sb="0" eb="2">
      <t>カイ</t>
    </rPh>
    <rPh sb="2" eb="4">
      <t>シャクド</t>
    </rPh>
    <rPh sb="4" eb="6">
      <t>ゴウケイ</t>
    </rPh>
    <phoneticPr fontId="4"/>
  </si>
  <si>
    <t>スポーツ</t>
  </si>
  <si>
    <t>平均</t>
    <phoneticPr fontId="4"/>
  </si>
  <si>
    <t>点数合計</t>
    <phoneticPr fontId="4"/>
  </si>
  <si>
    <t>人数(例)</t>
    <phoneticPr fontId="4"/>
  </si>
  <si>
    <t>標準偏差</t>
    <phoneticPr fontId="4"/>
  </si>
  <si>
    <t>標準誤差</t>
    <phoneticPr fontId="4"/>
  </si>
  <si>
    <t>平均+標準偏差</t>
    <rPh sb="3" eb="5">
      <t>ヒョウジュン</t>
    </rPh>
    <rPh sb="5" eb="7">
      <t>ヘンサ</t>
    </rPh>
    <phoneticPr fontId="4"/>
  </si>
  <si>
    <t>痛み・痛み関連</t>
    <phoneticPr fontId="4"/>
  </si>
  <si>
    <t>下位尺度</t>
    <phoneticPr fontId="4"/>
  </si>
  <si>
    <t>点数合計</t>
  </si>
  <si>
    <t>平均</t>
  </si>
  <si>
    <t>人数(例)</t>
  </si>
  <si>
    <t>標準偏差</t>
  </si>
  <si>
    <t>標準誤差</t>
  </si>
  <si>
    <r>
      <t>回答(</t>
    </r>
    <r>
      <rPr>
        <b/>
        <sz val="10"/>
        <color rgb="FFFFFF00"/>
        <rFont val="メイリオ"/>
        <family val="3"/>
        <charset val="128"/>
      </rPr>
      <t>※問3・問43は、VAS=Visual Analogue Scale方式</t>
    </r>
    <r>
      <rPr>
        <sz val="10"/>
        <color theme="0"/>
        <rFont val="メイリオ"/>
        <family val="3"/>
        <charset val="128"/>
      </rPr>
      <t>)</t>
    </r>
    <rPh sb="0" eb="2">
      <t>カイトウ</t>
    </rPh>
    <phoneticPr fontId="9"/>
  </si>
  <si>
    <r>
      <t>回答貼り付け(</t>
    </r>
    <r>
      <rPr>
        <b/>
        <sz val="10"/>
        <color rgb="FFFFFF00"/>
        <rFont val="メイリオ"/>
        <family val="3"/>
        <charset val="128"/>
      </rPr>
      <t>※問3・問43は、VAS=Visual Analogue Scale方式</t>
    </r>
    <r>
      <rPr>
        <sz val="10"/>
        <color theme="0"/>
        <rFont val="メイリオ"/>
        <family val="3"/>
        <charset val="128"/>
      </rPr>
      <t>)</t>
    </r>
    <rPh sb="0" eb="2">
      <t>カイトウ</t>
    </rPh>
    <rPh sb="2" eb="3">
      <t>ハ</t>
    </rPh>
    <rPh sb="4" eb="5">
      <t>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</si>
</sst>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00"/>
    <numFmt numFmtId="178" formatCode="&quot;計&quot;\ #"/>
    <numFmt numFmtId="179" formatCode="0.0_ "/>
    <numFmt numFmtId="180" formatCode="0_ "/>
    <numFmt numFmtId="181" formatCode="0.000_);[Red]\(0.000\)"/>
    <numFmt numFmtId="182" formatCode="0.00_);[Red]\(0.0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0"/>
      <name val="メイリオ"/>
      <family val="2"/>
      <charset val="128"/>
    </font>
    <font>
      <sz val="6"/>
      <name val="メイリオ"/>
      <family val="2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FF00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0" fillId="5" borderId="1" xfId="0" applyFill="1" applyBorder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178" fontId="5" fillId="0" borderId="0" xfId="0" applyNumberFormat="1" applyFont="1">
      <alignment vertical="center"/>
    </xf>
    <xf numFmtId="2" fontId="0" fillId="0" borderId="1" xfId="0" applyNumberFormat="1" applyBorder="1">
      <alignment vertical="center"/>
    </xf>
    <xf numFmtId="0" fontId="3" fillId="0" borderId="0" xfId="1" applyFill="1" applyAlignment="1">
      <alignment vertical="center" wrapText="1"/>
    </xf>
    <xf numFmtId="0" fontId="3" fillId="0" borderId="0" xfId="1">
      <alignment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vertical="center"/>
    </xf>
    <xf numFmtId="0" fontId="3" fillId="11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12" borderId="1" xfId="1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0" fontId="3" fillId="0" borderId="1" xfId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/>
    </xf>
    <xf numFmtId="0" fontId="11" fillId="11" borderId="9" xfId="1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179" fontId="3" fillId="0" borderId="1" xfId="1" applyNumberFormat="1" applyBorder="1">
      <alignment vertical="center"/>
    </xf>
    <xf numFmtId="0" fontId="8" fillId="9" borderId="7" xfId="1" applyFont="1" applyFill="1" applyBorder="1" applyAlignment="1">
      <alignment vertical="center" wrapText="1"/>
    </xf>
    <xf numFmtId="0" fontId="8" fillId="9" borderId="8" xfId="1" applyFont="1" applyFill="1" applyBorder="1" applyAlignment="1">
      <alignment vertical="center" wrapText="1"/>
    </xf>
    <xf numFmtId="0" fontId="8" fillId="9" borderId="9" xfId="1" applyFont="1" applyFill="1" applyBorder="1" applyAlignment="1">
      <alignment vertical="center" wrapText="1"/>
    </xf>
    <xf numFmtId="179" fontId="3" fillId="0" borderId="13" xfId="1" applyNumberFormat="1" applyBorder="1">
      <alignment vertical="center"/>
    </xf>
    <xf numFmtId="180" fontId="3" fillId="0" borderId="1" xfId="1" applyNumberFormat="1" applyBorder="1">
      <alignment vertical="center"/>
    </xf>
    <xf numFmtId="179" fontId="2" fillId="0" borderId="13" xfId="1" applyNumberFormat="1" applyFont="1" applyBorder="1">
      <alignment vertical="center"/>
    </xf>
    <xf numFmtId="179" fontId="3" fillId="0" borderId="14" xfId="1" applyNumberFormat="1" applyBorder="1">
      <alignment vertical="center"/>
    </xf>
    <xf numFmtId="181" fontId="3" fillId="0" borderId="1" xfId="1" applyNumberFormat="1" applyBorder="1">
      <alignment vertical="center"/>
    </xf>
    <xf numFmtId="181" fontId="3" fillId="0" borderId="16" xfId="1" applyNumberFormat="1" applyBorder="1">
      <alignment vertical="center"/>
    </xf>
    <xf numFmtId="181" fontId="3" fillId="0" borderId="19" xfId="1" applyNumberFormat="1" applyBorder="1">
      <alignment vertical="center"/>
    </xf>
    <xf numFmtId="181" fontId="3" fillId="0" borderId="20" xfId="1" applyNumberFormat="1" applyBorder="1">
      <alignment vertical="center"/>
    </xf>
    <xf numFmtId="182" fontId="2" fillId="0" borderId="1" xfId="1" applyNumberFormat="1" applyFont="1" applyBorder="1">
      <alignment vertical="center"/>
    </xf>
    <xf numFmtId="182" fontId="3" fillId="0" borderId="1" xfId="1" applyNumberFormat="1" applyBorder="1">
      <alignment vertical="center"/>
    </xf>
    <xf numFmtId="182" fontId="3" fillId="0" borderId="16" xfId="1" applyNumberFormat="1" applyBorder="1">
      <alignment vertical="center"/>
    </xf>
    <xf numFmtId="180" fontId="3" fillId="0" borderId="16" xfId="1" applyNumberFormat="1" applyBorder="1">
      <alignment vertical="center"/>
    </xf>
    <xf numFmtId="181" fontId="3" fillId="0" borderId="2" xfId="1" applyNumberFormat="1" applyBorder="1">
      <alignment vertical="center"/>
    </xf>
    <xf numFmtId="181" fontId="3" fillId="0" borderId="22" xfId="1" applyNumberFormat="1" applyBorder="1">
      <alignment vertical="center"/>
    </xf>
    <xf numFmtId="0" fontId="1" fillId="0" borderId="1" xfId="1" applyFont="1" applyBorder="1" applyAlignment="1">
      <alignment horizontal="center" vertical="center"/>
    </xf>
    <xf numFmtId="0" fontId="14" fillId="15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center" vertical="center"/>
    </xf>
    <xf numFmtId="0" fontId="3" fillId="7" borderId="6" xfId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0" fontId="2" fillId="15" borderId="11" xfId="1" applyFont="1" applyFill="1" applyBorder="1" applyAlignment="1">
      <alignment horizontal="center" vertical="center"/>
    </xf>
    <xf numFmtId="0" fontId="2" fillId="15" borderId="12" xfId="1" applyFont="1" applyFill="1" applyBorder="1" applyAlignment="1">
      <alignment horizontal="center" vertical="center"/>
    </xf>
    <xf numFmtId="0" fontId="2" fillId="15" borderId="15" xfId="1" applyFont="1" applyFill="1" applyBorder="1" applyAlignment="1">
      <alignment horizontal="center" vertical="center"/>
    </xf>
    <xf numFmtId="0" fontId="2" fillId="15" borderId="9" xfId="1" applyFont="1" applyFill="1" applyBorder="1" applyAlignment="1">
      <alignment horizontal="center" vertical="center"/>
    </xf>
    <xf numFmtId="0" fontId="1" fillId="15" borderId="17" xfId="1" applyFont="1" applyFill="1" applyBorder="1" applyAlignment="1">
      <alignment horizontal="center" vertical="center"/>
    </xf>
    <xf numFmtId="0" fontId="2" fillId="15" borderId="18" xfId="1" applyFont="1" applyFill="1" applyBorder="1" applyAlignment="1">
      <alignment horizontal="center" vertical="center"/>
    </xf>
    <xf numFmtId="0" fontId="2" fillId="15" borderId="21" xfId="1" applyFont="1" applyFill="1" applyBorder="1" applyAlignment="1">
      <alignment horizontal="center" vertical="center"/>
    </xf>
    <xf numFmtId="0" fontId="2" fillId="15" borderId="4" xfId="1" applyFont="1" applyFill="1" applyBorder="1" applyAlignment="1">
      <alignment horizontal="center" vertical="center"/>
    </xf>
    <xf numFmtId="0" fontId="8" fillId="14" borderId="7" xfId="1" applyFont="1" applyFill="1" applyBorder="1" applyAlignment="1">
      <alignment horizontal="center" vertical="center"/>
    </xf>
    <xf numFmtId="0" fontId="8" fillId="14" borderId="8" xfId="1" applyFont="1" applyFill="1" applyBorder="1" applyAlignment="1">
      <alignment horizontal="center" vertical="center"/>
    </xf>
    <xf numFmtId="0" fontId="8" fillId="14" borderId="0" xfId="1" applyFont="1" applyFill="1" applyBorder="1" applyAlignment="1">
      <alignment horizontal="center" vertical="center"/>
    </xf>
    <xf numFmtId="0" fontId="8" fillId="14" borderId="6" xfId="1" applyFont="1" applyFill="1" applyBorder="1" applyAlignment="1">
      <alignment horizontal="center" vertical="center"/>
    </xf>
    <xf numFmtId="0" fontId="10" fillId="7" borderId="9" xfId="1" applyFont="1" applyFill="1" applyBorder="1" applyAlignment="1">
      <alignment horizontal="center" vertical="center"/>
    </xf>
    <xf numFmtId="0" fontId="3" fillId="7" borderId="1" xfId="1" applyFill="1" applyBorder="1" applyAlignment="1">
      <alignment horizontal="center" vertical="center"/>
    </xf>
    <xf numFmtId="0" fontId="10" fillId="8" borderId="7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0066"/>
      <color rgb="FFFFFF66"/>
      <color rgb="FFFF99CC"/>
      <color rgb="FF0000FF"/>
      <color rgb="FF99CCFF"/>
      <color rgb="FFCC66FF"/>
      <color rgb="FF3399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en-US" altLang="ja-JP"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</a:t>
            </a:r>
            <a:r>
              <a:rPr lang="ja-JP" altLang="en-US"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足部足関節疾患評価質問</a:t>
            </a:r>
            <a:r>
              <a:rPr lang="en-US" altLang="ja-JP"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】</a:t>
            </a:r>
            <a:r>
              <a:rPr lang="ja-JP" altLang="en-US"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点数平均値＋標準偏差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グラフ用データ!$BI$2:$BM$2</c:f>
              <c:strCache>
                <c:ptCount val="1"/>
                <c:pt idx="0">
                  <c:v>痛み・痛み関連
（2例） 身体機能・日常生活の状態
（2例） 社会生活機能
（2例） 靴関連
（2例） 全体的健康感
（2例）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グラフ用データ!$BI$39:$BM$39</c:f>
                <c:numCache>
                  <c:formatCode>General</c:formatCode>
                  <c:ptCount val="5"/>
                  <c:pt idx="0">
                    <c:v>1.964185503295961</c:v>
                  </c:pt>
                  <c:pt idx="1">
                    <c:v>19.284730395996771</c:v>
                  </c:pt>
                  <c:pt idx="2">
                    <c:v>2.9462782549439464</c:v>
                  </c:pt>
                  <c:pt idx="3">
                    <c:v>5.892556509887898</c:v>
                  </c:pt>
                  <c:pt idx="4">
                    <c:v>7.0710678118654755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38100" cap="sq">
                <a:solidFill>
                  <a:srgbClr val="FF0066"/>
                </a:solidFill>
                <a:headEnd w="lg" len="med"/>
              </a:ln>
            </c:spPr>
          </c:errBars>
          <c:cat>
            <c:strRef>
              <c:f>グラフ用データ!$BI$2:$BM$2</c:f>
              <c:strCache>
                <c:ptCount val="5"/>
                <c:pt idx="0">
                  <c:v>痛み・痛み関連
（2例）</c:v>
                </c:pt>
                <c:pt idx="1">
                  <c:v>身体機能・日常生活の状態
（2例）</c:v>
                </c:pt>
                <c:pt idx="2">
                  <c:v>社会生活機能
（2例）</c:v>
                </c:pt>
                <c:pt idx="3">
                  <c:v>靴関連
（2例）</c:v>
                </c:pt>
                <c:pt idx="4">
                  <c:v>全体的健康感
（2例）</c:v>
                </c:pt>
              </c:strCache>
            </c:strRef>
          </c:cat>
          <c:val>
            <c:numRef>
              <c:f>グラフ用データ!$BI$37:$BM$37</c:f>
              <c:numCache>
                <c:formatCode>0.00_);[Red]\(0.00\)</c:formatCode>
                <c:ptCount val="5"/>
                <c:pt idx="0">
                  <c:v>62.5</c:v>
                </c:pt>
                <c:pt idx="1">
                  <c:v>61.36363636363636</c:v>
                </c:pt>
                <c:pt idx="2">
                  <c:v>47.916666666666671</c:v>
                </c:pt>
                <c:pt idx="3">
                  <c:v>45.833333333333329</c:v>
                </c:pt>
                <c:pt idx="4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11712"/>
        <c:axId val="48613248"/>
      </c:barChart>
      <c:catAx>
        <c:axId val="4861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anchor="t" anchorCtr="0"/>
          <a:lstStyle/>
          <a:p>
            <a:pPr>
              <a:defRPr b="1" baseline="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48613248"/>
        <c:crosses val="autoZero"/>
        <c:auto val="1"/>
        <c:lblAlgn val="ctr"/>
        <c:lblOffset val="100"/>
        <c:noMultiLvlLbl val="0"/>
      </c:catAx>
      <c:valAx>
        <c:axId val="48613248"/>
        <c:scaling>
          <c:orientation val="minMax"/>
          <c:max val="10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4861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4685039370078"/>
          <c:y val="0.13882115731320138"/>
          <c:w val="0.67370828646419201"/>
          <c:h val="0.72735532819353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グラフ用データ!$BN$2</c:f>
              <c:strCache>
                <c:ptCount val="1"/>
                <c:pt idx="0">
                  <c:v>スポーツ（選択項目）
（2例）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グラフ用データ!$BN$39</c:f>
                <c:numCache>
                  <c:formatCode>General</c:formatCode>
                  <c:ptCount val="1"/>
                  <c:pt idx="0">
                    <c:v>16.106321127026916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38100" cap="sq">
                <a:solidFill>
                  <a:srgbClr val="FF0066"/>
                </a:solidFill>
                <a:headEnd w="lg" len="med"/>
                <a:tailEnd w="med" len="med"/>
              </a:ln>
            </c:spPr>
          </c:errBars>
          <c:cat>
            <c:strRef>
              <c:f>グラフ用データ!$BN$2</c:f>
              <c:strCache>
                <c:ptCount val="1"/>
                <c:pt idx="0">
                  <c:v>スポーツ（選択項目）
（2例）</c:v>
                </c:pt>
              </c:strCache>
            </c:strRef>
          </c:cat>
          <c:val>
            <c:numRef>
              <c:f>グラフ用データ!$BN$37</c:f>
              <c:numCache>
                <c:formatCode>0.00_);[Red]\(0.00\)</c:formatCode>
                <c:ptCount val="1"/>
                <c:pt idx="0">
                  <c:v>66.388888888888886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8864"/>
        <c:axId val="49110400"/>
      </c:barChart>
      <c:catAx>
        <c:axId val="49108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49110400"/>
        <c:crosses val="autoZero"/>
        <c:auto val="1"/>
        <c:lblAlgn val="ctr"/>
        <c:lblOffset val="100"/>
        <c:noMultiLvlLbl val="0"/>
      </c:catAx>
      <c:valAx>
        <c:axId val="49110400"/>
        <c:scaling>
          <c:orientation val="minMax"/>
          <c:max val="10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4910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19</xdr:row>
      <xdr:rowOff>66675</xdr:rowOff>
    </xdr:from>
    <xdr:to>
      <xdr:col>18</xdr:col>
      <xdr:colOff>333375</xdr:colOff>
      <xdr:row>22</xdr:row>
      <xdr:rowOff>95250</xdr:rowOff>
    </xdr:to>
    <xdr:sp macro="" textlink="">
      <xdr:nvSpPr>
        <xdr:cNvPr id="2" name="角丸四角形吹き出し 1"/>
        <xdr:cNvSpPr/>
      </xdr:nvSpPr>
      <xdr:spPr>
        <a:xfrm>
          <a:off x="8248650" y="3152775"/>
          <a:ext cx="1323975" cy="542925"/>
        </a:xfrm>
        <a:prstGeom prst="wedgeRoundRectCallout">
          <a:avLst>
            <a:gd name="adj1" fmla="val -45104"/>
            <a:gd name="adj2" fmla="val -11820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列挿入の位置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合計列の二つ手前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90486</xdr:rowOff>
    </xdr:from>
    <xdr:to>
      <xdr:col>13</xdr:col>
      <xdr:colOff>676275</xdr:colOff>
      <xdr:row>32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180976</xdr:colOff>
      <xdr:row>1</xdr:row>
      <xdr:rowOff>90486</xdr:rowOff>
    </xdr:from>
    <xdr:to>
      <xdr:col>17</xdr:col>
      <xdr:colOff>657226</xdr:colOff>
      <xdr:row>31</xdr:row>
      <xdr:rowOff>171449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0"/>
  <sheetViews>
    <sheetView workbookViewId="0">
      <selection activeCell="F28" sqref="F28"/>
    </sheetView>
  </sheetViews>
  <sheetFormatPr defaultRowHeight="13.5" x14ac:dyDescent="0.15"/>
  <cols>
    <col min="1" max="1" width="24.5" bestFit="1" customWidth="1"/>
    <col min="2" max="4" width="9.625" customWidth="1"/>
    <col min="5" max="5" width="9.75" customWidth="1"/>
    <col min="6" max="6" width="9.625" customWidth="1"/>
  </cols>
  <sheetData>
    <row r="1" spans="1:6" x14ac:dyDescent="0.15">
      <c r="A1" s="1" t="s">
        <v>78</v>
      </c>
    </row>
    <row r="2" spans="1:6" x14ac:dyDescent="0.15">
      <c r="A2" s="12" t="s">
        <v>134</v>
      </c>
      <c r="B2" s="12" t="s">
        <v>135</v>
      </c>
      <c r="C2" s="12" t="s">
        <v>136</v>
      </c>
      <c r="D2" s="12" t="s">
        <v>137</v>
      </c>
      <c r="E2" s="12" t="s">
        <v>138</v>
      </c>
      <c r="F2" s="12" t="s">
        <v>139</v>
      </c>
    </row>
    <row r="3" spans="1:6" x14ac:dyDescent="0.15">
      <c r="A3" s="2" t="str">
        <f>グラフ用データ!BI3</f>
        <v>痛み・痛み関連</v>
      </c>
      <c r="B3" s="6">
        <f>グラフ用データ!BI36</f>
        <v>125</v>
      </c>
      <c r="C3" s="14">
        <f>グラフ用データ!BI37</f>
        <v>62.5</v>
      </c>
      <c r="D3" s="2">
        <f>グラフ用データ!BI38</f>
        <v>2</v>
      </c>
      <c r="E3" s="7" t="str">
        <f>グラフ用データ!BG40</f>
        <v>標準誤差</v>
      </c>
      <c r="F3" s="7">
        <f>グラフ用データ!BI41</f>
        <v>64.464185503295965</v>
      </c>
    </row>
    <row r="4" spans="1:6" x14ac:dyDescent="0.15">
      <c r="A4" s="2" t="s">
        <v>84</v>
      </c>
      <c r="B4" s="6">
        <f>グラフ用データ!BJ36</f>
        <v>122.72727272727272</v>
      </c>
      <c r="C4" s="14">
        <f>グラフ用データ!BJ37</f>
        <v>61.36363636363636</v>
      </c>
      <c r="D4" s="2">
        <f>グラフ用データ!BJ38</f>
        <v>2</v>
      </c>
      <c r="E4" s="7">
        <f>グラフ用データ!BJ39</f>
        <v>19.284730395996771</v>
      </c>
      <c r="F4" s="7">
        <f>グラフ用データ!BJ41</f>
        <v>80.648366759633134</v>
      </c>
    </row>
    <row r="5" spans="1:6" x14ac:dyDescent="0.15">
      <c r="A5" s="2" t="s">
        <v>85</v>
      </c>
      <c r="B5" s="6">
        <f>グラフ用データ!BK36</f>
        <v>95.833333333333343</v>
      </c>
      <c r="C5" s="14">
        <f>グラフ用データ!BK37</f>
        <v>47.916666666666671</v>
      </c>
      <c r="D5" s="2">
        <f>グラフ用データ!BK38</f>
        <v>2</v>
      </c>
      <c r="E5" s="7">
        <f>グラフ用データ!BK39</f>
        <v>2.9462782549439464</v>
      </c>
      <c r="F5" s="7">
        <f>グラフ用データ!BK41</f>
        <v>50.86294492161062</v>
      </c>
    </row>
    <row r="6" spans="1:6" x14ac:dyDescent="0.15">
      <c r="A6" s="2" t="s">
        <v>83</v>
      </c>
      <c r="B6" s="6">
        <f>グラフ用データ!BL36</f>
        <v>91.666666666666657</v>
      </c>
      <c r="C6" s="14">
        <f>グラフ用データ!BL37</f>
        <v>45.833333333333329</v>
      </c>
      <c r="D6" s="2">
        <f>グラフ用データ!BL38</f>
        <v>2</v>
      </c>
      <c r="E6" s="7">
        <f>グラフ用データ!BL39</f>
        <v>5.892556509887898</v>
      </c>
      <c r="F6" s="7">
        <f>グラフ用データ!BL41</f>
        <v>51.725889843221225</v>
      </c>
    </row>
    <row r="7" spans="1:6" x14ac:dyDescent="0.15">
      <c r="A7" s="2" t="s">
        <v>86</v>
      </c>
      <c r="B7" s="6">
        <f>グラフ用データ!BM36</f>
        <v>110</v>
      </c>
      <c r="C7" s="14">
        <f>グラフ用データ!BM37</f>
        <v>55</v>
      </c>
      <c r="D7" s="2">
        <f>グラフ用データ!BM38</f>
        <v>2</v>
      </c>
      <c r="E7" s="7">
        <f>グラフ用データ!BM39</f>
        <v>7.0710678118654755</v>
      </c>
      <c r="F7" s="7">
        <f>グラフ用データ!BM41</f>
        <v>62.071067811865476</v>
      </c>
    </row>
    <row r="8" spans="1:6" x14ac:dyDescent="0.15">
      <c r="A8" s="2" t="s">
        <v>87</v>
      </c>
      <c r="B8" s="6">
        <f>グラフ用データ!BN36</f>
        <v>132.77777777777777</v>
      </c>
      <c r="C8" s="14">
        <f>グラフ用データ!BN37</f>
        <v>66.388888888888886</v>
      </c>
      <c r="D8" s="2">
        <f>グラフ用データ!BN38</f>
        <v>2</v>
      </c>
      <c r="E8" s="7">
        <f>グラフ用データ!BN39</f>
        <v>16.106321127026916</v>
      </c>
      <c r="F8" s="7">
        <f>グラフ用データ!BN41</f>
        <v>82.495210015915802</v>
      </c>
    </row>
    <row r="10" spans="1:6" x14ac:dyDescent="0.15">
      <c r="A10" s="8" t="s">
        <v>80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W19"/>
  <sheetViews>
    <sheetView workbookViewId="0">
      <selection activeCell="O30" sqref="O30"/>
    </sheetView>
  </sheetViews>
  <sheetFormatPr defaultRowHeight="13.5" outlineLevelCol="1" x14ac:dyDescent="0.15"/>
  <cols>
    <col min="2" max="2" width="24.5" bestFit="1" customWidth="1"/>
    <col min="3" max="13" width="5.375" bestFit="1" customWidth="1"/>
    <col min="14" max="17" width="5.375" customWidth="1"/>
    <col min="18" max="18" width="7.125" bestFit="1" customWidth="1"/>
    <col min="19" max="19" width="5.75" customWidth="1"/>
    <col min="20" max="22" width="9" hidden="1" customWidth="1" outlineLevel="1"/>
    <col min="23" max="23" width="9" collapsed="1"/>
  </cols>
  <sheetData>
    <row r="2" spans="1:21" x14ac:dyDescent="0.15">
      <c r="A2" s="1" t="s">
        <v>79</v>
      </c>
      <c r="T2" s="1" t="s">
        <v>52</v>
      </c>
    </row>
    <row r="3" spans="1:21" x14ac:dyDescent="0.15">
      <c r="A3" s="3" t="s">
        <v>49</v>
      </c>
      <c r="B3" s="4" t="s">
        <v>50</v>
      </c>
      <c r="C3" s="4">
        <v>1</v>
      </c>
      <c r="D3" s="4">
        <f>C3+1</f>
        <v>2</v>
      </c>
      <c r="E3" s="4">
        <f t="shared" ref="E3:Q3" si="0">D3+1</f>
        <v>3</v>
      </c>
      <c r="F3" s="4">
        <f t="shared" si="0"/>
        <v>4</v>
      </c>
      <c r="G3" s="4">
        <f t="shared" si="0"/>
        <v>5</v>
      </c>
      <c r="H3" s="4">
        <f t="shared" si="0"/>
        <v>6</v>
      </c>
      <c r="I3" s="4">
        <f t="shared" si="0"/>
        <v>7</v>
      </c>
      <c r="J3" s="4">
        <f t="shared" si="0"/>
        <v>8</v>
      </c>
      <c r="K3" s="4">
        <f t="shared" si="0"/>
        <v>9</v>
      </c>
      <c r="L3" s="4">
        <f t="shared" si="0"/>
        <v>10</v>
      </c>
      <c r="M3" s="4">
        <f t="shared" si="0"/>
        <v>11</v>
      </c>
      <c r="N3" s="4">
        <f t="shared" si="0"/>
        <v>12</v>
      </c>
      <c r="O3" s="4">
        <f t="shared" si="0"/>
        <v>13</v>
      </c>
      <c r="P3" s="4">
        <f t="shared" si="0"/>
        <v>14</v>
      </c>
      <c r="Q3" s="4">
        <f t="shared" si="0"/>
        <v>15</v>
      </c>
      <c r="R3" s="4" t="s">
        <v>51</v>
      </c>
      <c r="T3" s="4" t="s">
        <v>53</v>
      </c>
      <c r="U3" s="9" t="s">
        <v>54</v>
      </c>
    </row>
    <row r="4" spans="1:21" x14ac:dyDescent="0.15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0"/>
      <c r="T4" s="5"/>
      <c r="U4" s="2"/>
    </row>
    <row r="5" spans="1:21" x14ac:dyDescent="0.15">
      <c r="A5" s="11">
        <v>1</v>
      </c>
      <c r="B5" s="2" t="s">
        <v>43</v>
      </c>
      <c r="C5" s="2" t="s">
        <v>0</v>
      </c>
      <c r="D5" s="2" t="s">
        <v>58</v>
      </c>
      <c r="E5" s="2" t="s">
        <v>55</v>
      </c>
      <c r="F5" s="2" t="s">
        <v>59</v>
      </c>
      <c r="G5" s="2" t="s">
        <v>60</v>
      </c>
      <c r="H5" s="2" t="s">
        <v>61</v>
      </c>
      <c r="I5" s="2" t="s">
        <v>62</v>
      </c>
      <c r="J5" s="2" t="s">
        <v>63</v>
      </c>
      <c r="K5" s="2" t="s">
        <v>64</v>
      </c>
      <c r="L5" s="2"/>
      <c r="M5" s="2"/>
      <c r="N5" s="2"/>
      <c r="O5" s="2"/>
      <c r="P5" s="2"/>
      <c r="Q5" s="2"/>
      <c r="R5" s="10">
        <f t="shared" ref="R5:R10" si="1">COUNTA(C5:Q5)</f>
        <v>9</v>
      </c>
      <c r="T5" s="5">
        <v>4</v>
      </c>
      <c r="U5" s="2" t="s">
        <v>55</v>
      </c>
    </row>
    <row r="6" spans="1:21" x14ac:dyDescent="0.15">
      <c r="A6" s="11">
        <v>2</v>
      </c>
      <c r="B6" s="2" t="s">
        <v>44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17</v>
      </c>
      <c r="J6" s="2" t="s">
        <v>18</v>
      </c>
      <c r="K6" s="2" t="s">
        <v>19</v>
      </c>
      <c r="L6" s="2" t="s">
        <v>20</v>
      </c>
      <c r="M6" s="2" t="s">
        <v>21</v>
      </c>
      <c r="N6" s="2"/>
      <c r="O6" s="2"/>
      <c r="P6" s="2"/>
      <c r="Q6" s="2"/>
      <c r="R6" s="10">
        <f t="shared" si="1"/>
        <v>11</v>
      </c>
      <c r="T6" s="5">
        <v>3</v>
      </c>
      <c r="U6" s="2" t="s">
        <v>56</v>
      </c>
    </row>
    <row r="7" spans="1:21" x14ac:dyDescent="0.15">
      <c r="A7" s="11">
        <v>3</v>
      </c>
      <c r="B7" s="2" t="s">
        <v>45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/>
      <c r="J7" s="2"/>
      <c r="K7" s="2"/>
      <c r="L7" s="2"/>
      <c r="M7" s="2"/>
      <c r="N7" s="2"/>
      <c r="O7" s="2"/>
      <c r="P7" s="2"/>
      <c r="Q7" s="2"/>
      <c r="R7" s="10">
        <f t="shared" si="1"/>
        <v>6</v>
      </c>
      <c r="T7" s="5">
        <v>2</v>
      </c>
      <c r="U7" s="2"/>
    </row>
    <row r="8" spans="1:21" x14ac:dyDescent="0.15">
      <c r="A8" s="11">
        <v>4</v>
      </c>
      <c r="B8" s="2" t="s">
        <v>46</v>
      </c>
      <c r="C8" s="2" t="s">
        <v>7</v>
      </c>
      <c r="D8" s="2" t="s">
        <v>8</v>
      </c>
      <c r="E8" s="2" t="s">
        <v>33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>
        <f t="shared" si="1"/>
        <v>3</v>
      </c>
      <c r="T8" s="5">
        <v>1</v>
      </c>
      <c r="U8" s="2"/>
    </row>
    <row r="9" spans="1:21" x14ac:dyDescent="0.15">
      <c r="A9" s="11">
        <v>5</v>
      </c>
      <c r="B9" s="2" t="s">
        <v>47</v>
      </c>
      <c r="C9" s="2" t="s">
        <v>28</v>
      </c>
      <c r="D9" s="2" t="s">
        <v>65</v>
      </c>
      <c r="E9" s="2" t="s">
        <v>66</v>
      </c>
      <c r="F9" s="2" t="s">
        <v>67</v>
      </c>
      <c r="G9" s="2" t="s">
        <v>68</v>
      </c>
      <c r="H9" s="2"/>
      <c r="I9" s="2"/>
      <c r="J9" s="2"/>
      <c r="K9" s="2"/>
      <c r="L9" s="2"/>
      <c r="M9" s="2"/>
      <c r="N9" s="2"/>
      <c r="O9" s="2"/>
      <c r="P9" s="2"/>
      <c r="Q9" s="2"/>
      <c r="R9" s="10">
        <f t="shared" si="1"/>
        <v>5</v>
      </c>
      <c r="T9" s="5">
        <v>0</v>
      </c>
      <c r="U9" s="2"/>
    </row>
    <row r="10" spans="1:21" x14ac:dyDescent="0.15">
      <c r="A10" s="11">
        <v>6</v>
      </c>
      <c r="B10" s="2" t="s">
        <v>48</v>
      </c>
      <c r="C10" s="2" t="s">
        <v>34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56</v>
      </c>
      <c r="L10" s="2"/>
      <c r="M10" s="2"/>
      <c r="N10" s="2"/>
      <c r="O10" s="2"/>
      <c r="P10" s="2"/>
      <c r="Q10" s="2"/>
      <c r="R10" s="10">
        <f t="shared" si="1"/>
        <v>9</v>
      </c>
      <c r="T10" s="5"/>
      <c r="U10" s="2"/>
    </row>
    <row r="11" spans="1:21" x14ac:dyDescent="0.15">
      <c r="A11" s="1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0"/>
      <c r="T11" s="5"/>
      <c r="U11" s="2"/>
    </row>
    <row r="12" spans="1:21" x14ac:dyDescent="0.1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0"/>
      <c r="T12" s="5"/>
      <c r="U12" s="2"/>
    </row>
    <row r="13" spans="1:21" x14ac:dyDescent="0.1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0"/>
      <c r="T13" s="5"/>
      <c r="U13" s="2"/>
    </row>
    <row r="14" spans="1:21" x14ac:dyDescent="0.1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0"/>
      <c r="T14" s="5"/>
      <c r="U14" s="2"/>
    </row>
    <row r="15" spans="1:21" x14ac:dyDescent="0.1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0"/>
      <c r="T15" s="5"/>
      <c r="U15" s="2"/>
    </row>
    <row r="16" spans="1:21" x14ac:dyDescent="0.1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0"/>
      <c r="T16" s="5"/>
      <c r="U16" s="2"/>
    </row>
    <row r="17" spans="1:21" x14ac:dyDescent="0.1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0"/>
      <c r="T17" s="5"/>
      <c r="U17" s="2"/>
    </row>
    <row r="18" spans="1:21" x14ac:dyDescent="0.15">
      <c r="C18" s="8" t="s">
        <v>81</v>
      </c>
      <c r="Q18" s="1"/>
      <c r="R18" s="13">
        <f>SUM(R4:R17)</f>
        <v>43</v>
      </c>
      <c r="T18" s="8" t="s">
        <v>57</v>
      </c>
    </row>
    <row r="19" spans="1:21" x14ac:dyDescent="0.15">
      <c r="C19" s="8" t="s">
        <v>77</v>
      </c>
      <c r="T19" s="8" t="s">
        <v>76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</sheetPr>
  <dimension ref="A1:BG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2" sqref="D22"/>
    </sheetView>
  </sheetViews>
  <sheetFormatPr defaultRowHeight="16.5" x14ac:dyDescent="0.15"/>
  <cols>
    <col min="1" max="1" width="20.875" style="32" customWidth="1"/>
    <col min="2" max="4" width="12.375" style="32" customWidth="1"/>
    <col min="5" max="10" width="14.875" style="33" customWidth="1"/>
    <col min="11" max="11" width="11.875" style="32" customWidth="1"/>
    <col min="12" max="56" width="4.625" style="33" customWidth="1"/>
    <col min="57" max="57" width="4.75" style="15" customWidth="1"/>
    <col min="58" max="58" width="33.125" style="15" customWidth="1"/>
    <col min="59" max="59" width="4.5" style="15" customWidth="1"/>
    <col min="60" max="16384" width="9" style="16"/>
  </cols>
  <sheetData>
    <row r="1" spans="1:59" x14ac:dyDescent="0.15">
      <c r="A1" s="67" t="s">
        <v>88</v>
      </c>
      <c r="B1" s="67"/>
      <c r="C1" s="67"/>
      <c r="D1" s="67"/>
      <c r="E1" s="68"/>
      <c r="F1" s="68"/>
      <c r="G1" s="68"/>
      <c r="H1" s="68"/>
      <c r="I1" s="68"/>
      <c r="J1" s="68"/>
      <c r="K1" s="69" t="s">
        <v>141</v>
      </c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</row>
    <row r="2" spans="1:59" ht="33" customHeight="1" x14ac:dyDescent="0.15">
      <c r="A2" s="71" t="s">
        <v>89</v>
      </c>
      <c r="B2" s="72" t="s">
        <v>90</v>
      </c>
      <c r="C2" s="72" t="s">
        <v>91</v>
      </c>
      <c r="D2" s="72" t="s">
        <v>92</v>
      </c>
      <c r="E2" s="74" t="s">
        <v>93</v>
      </c>
      <c r="F2" s="74" t="s">
        <v>94</v>
      </c>
      <c r="G2" s="74" t="s">
        <v>95</v>
      </c>
      <c r="H2" s="74" t="s">
        <v>96</v>
      </c>
      <c r="I2" s="74" t="s">
        <v>97</v>
      </c>
      <c r="J2" s="74" t="s">
        <v>98</v>
      </c>
      <c r="K2" s="17" t="s">
        <v>99</v>
      </c>
      <c r="L2" s="63" t="s">
        <v>82</v>
      </c>
      <c r="M2" s="63"/>
      <c r="N2" s="63"/>
      <c r="O2" s="63"/>
      <c r="P2" s="63"/>
      <c r="Q2" s="63"/>
      <c r="R2" s="63"/>
      <c r="S2" s="63" t="s">
        <v>83</v>
      </c>
      <c r="T2" s="63"/>
      <c r="U2" s="63" t="s">
        <v>82</v>
      </c>
      <c r="V2" s="63"/>
      <c r="W2" s="63" t="s">
        <v>84</v>
      </c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 t="s">
        <v>85</v>
      </c>
      <c r="AI2" s="63"/>
      <c r="AJ2" s="63"/>
      <c r="AK2" s="63"/>
      <c r="AL2" s="63"/>
      <c r="AM2" s="63"/>
      <c r="AN2" s="63" t="s">
        <v>86</v>
      </c>
      <c r="AO2" s="63"/>
      <c r="AP2" s="63"/>
      <c r="AQ2" s="63"/>
      <c r="AR2" s="63"/>
      <c r="AS2" s="18" t="s">
        <v>83</v>
      </c>
      <c r="AT2" s="64" t="s">
        <v>100</v>
      </c>
      <c r="AU2" s="65"/>
      <c r="AV2" s="63" t="s">
        <v>87</v>
      </c>
      <c r="AW2" s="63"/>
      <c r="AX2" s="63"/>
      <c r="AY2" s="63"/>
      <c r="AZ2" s="63"/>
      <c r="BA2" s="63"/>
      <c r="BB2" s="63"/>
      <c r="BC2" s="63"/>
      <c r="BD2" s="63"/>
      <c r="BE2" s="19"/>
      <c r="BF2" s="66" t="s">
        <v>101</v>
      </c>
      <c r="BG2" s="19"/>
    </row>
    <row r="3" spans="1:59" x14ac:dyDescent="0.15">
      <c r="A3" s="71"/>
      <c r="B3" s="73"/>
      <c r="C3" s="73"/>
      <c r="D3" s="73"/>
      <c r="E3" s="74"/>
      <c r="F3" s="74"/>
      <c r="G3" s="74"/>
      <c r="H3" s="74"/>
      <c r="I3" s="74"/>
      <c r="J3" s="74"/>
      <c r="K3" s="20" t="s">
        <v>102</v>
      </c>
      <c r="L3" s="21" t="s">
        <v>0</v>
      </c>
      <c r="M3" s="21" t="s">
        <v>1</v>
      </c>
      <c r="N3" s="21" t="s">
        <v>2</v>
      </c>
      <c r="O3" s="21" t="s">
        <v>3</v>
      </c>
      <c r="P3" s="21" t="s">
        <v>4</v>
      </c>
      <c r="Q3" s="21" t="s">
        <v>5</v>
      </c>
      <c r="R3" s="21" t="s">
        <v>6</v>
      </c>
      <c r="S3" s="21" t="s">
        <v>7</v>
      </c>
      <c r="T3" s="21" t="s">
        <v>8</v>
      </c>
      <c r="U3" s="21" t="s">
        <v>9</v>
      </c>
      <c r="V3" s="21" t="s">
        <v>10</v>
      </c>
      <c r="W3" s="21" t="s">
        <v>11</v>
      </c>
      <c r="X3" s="21" t="s">
        <v>12</v>
      </c>
      <c r="Y3" s="21" t="s">
        <v>13</v>
      </c>
      <c r="Z3" s="21" t="s">
        <v>14</v>
      </c>
      <c r="AA3" s="21" t="s">
        <v>15</v>
      </c>
      <c r="AB3" s="21" t="s">
        <v>16</v>
      </c>
      <c r="AC3" s="21" t="s">
        <v>17</v>
      </c>
      <c r="AD3" s="21" t="s">
        <v>18</v>
      </c>
      <c r="AE3" s="21" t="s">
        <v>19</v>
      </c>
      <c r="AF3" s="21" t="s">
        <v>20</v>
      </c>
      <c r="AG3" s="21" t="s">
        <v>21</v>
      </c>
      <c r="AH3" s="21" t="s">
        <v>22</v>
      </c>
      <c r="AI3" s="21" t="s">
        <v>23</v>
      </c>
      <c r="AJ3" s="21" t="s">
        <v>24</v>
      </c>
      <c r="AK3" s="21" t="s">
        <v>25</v>
      </c>
      <c r="AL3" s="21" t="s">
        <v>26</v>
      </c>
      <c r="AM3" s="21" t="s">
        <v>27</v>
      </c>
      <c r="AN3" s="21" t="s">
        <v>28</v>
      </c>
      <c r="AO3" s="21" t="s">
        <v>29</v>
      </c>
      <c r="AP3" s="21" t="s">
        <v>30</v>
      </c>
      <c r="AQ3" s="21" t="s">
        <v>31</v>
      </c>
      <c r="AR3" s="21" t="s">
        <v>32</v>
      </c>
      <c r="AS3" s="21" t="s">
        <v>33</v>
      </c>
      <c r="AT3" s="21" t="s">
        <v>103</v>
      </c>
      <c r="AU3" s="21" t="s">
        <v>103</v>
      </c>
      <c r="AV3" s="21" t="s">
        <v>34</v>
      </c>
      <c r="AW3" s="21" t="s">
        <v>35</v>
      </c>
      <c r="AX3" s="21" t="s">
        <v>36</v>
      </c>
      <c r="AY3" s="21" t="s">
        <v>37</v>
      </c>
      <c r="AZ3" s="21" t="s">
        <v>38</v>
      </c>
      <c r="BA3" s="21" t="s">
        <v>39</v>
      </c>
      <c r="BB3" s="21" t="s">
        <v>40</v>
      </c>
      <c r="BC3" s="21" t="s">
        <v>41</v>
      </c>
      <c r="BD3" s="21" t="s">
        <v>42</v>
      </c>
      <c r="BE3" s="19"/>
      <c r="BF3" s="66"/>
      <c r="BG3" s="19"/>
    </row>
    <row r="4" spans="1:59" x14ac:dyDescent="0.15">
      <c r="A4" s="23" t="s">
        <v>104</v>
      </c>
      <c r="B4" s="23" t="s">
        <v>105</v>
      </c>
      <c r="C4" s="23" t="s">
        <v>106</v>
      </c>
      <c r="D4" s="23" t="s">
        <v>107</v>
      </c>
      <c r="E4" s="24" t="s">
        <v>108</v>
      </c>
      <c r="F4" s="24" t="s">
        <v>109</v>
      </c>
      <c r="G4" s="24" t="s">
        <v>110</v>
      </c>
      <c r="H4" s="24" t="s">
        <v>111</v>
      </c>
      <c r="I4" s="24"/>
      <c r="J4" s="24"/>
      <c r="K4" s="25"/>
      <c r="L4" s="24">
        <v>4</v>
      </c>
      <c r="M4" s="24">
        <v>4</v>
      </c>
      <c r="N4" s="24">
        <v>5</v>
      </c>
      <c r="O4" s="24">
        <v>2</v>
      </c>
      <c r="P4" s="24">
        <v>2</v>
      </c>
      <c r="Q4" s="24">
        <v>2</v>
      </c>
      <c r="R4" s="24">
        <v>2</v>
      </c>
      <c r="S4" s="24">
        <v>2</v>
      </c>
      <c r="T4" s="24">
        <v>2</v>
      </c>
      <c r="U4" s="24">
        <v>2</v>
      </c>
      <c r="V4" s="24">
        <v>2</v>
      </c>
      <c r="W4" s="24">
        <v>2</v>
      </c>
      <c r="X4" s="24">
        <v>1</v>
      </c>
      <c r="Y4" s="24">
        <v>2</v>
      </c>
      <c r="Z4" s="24">
        <v>2</v>
      </c>
      <c r="AA4" s="24">
        <v>2</v>
      </c>
      <c r="AB4" s="24">
        <v>2</v>
      </c>
      <c r="AC4" s="24">
        <v>2</v>
      </c>
      <c r="AD4" s="24">
        <v>2</v>
      </c>
      <c r="AE4" s="24">
        <v>2</v>
      </c>
      <c r="AF4" s="24">
        <v>2</v>
      </c>
      <c r="AG4" s="24">
        <v>2</v>
      </c>
      <c r="AH4" s="24">
        <v>2</v>
      </c>
      <c r="AI4" s="24">
        <v>2</v>
      </c>
      <c r="AJ4" s="24">
        <v>2</v>
      </c>
      <c r="AK4" s="24">
        <v>2</v>
      </c>
      <c r="AL4" s="24">
        <v>2</v>
      </c>
      <c r="AM4" s="24">
        <v>2</v>
      </c>
      <c r="AN4" s="24">
        <v>2</v>
      </c>
      <c r="AO4" s="24">
        <v>2</v>
      </c>
      <c r="AP4" s="24">
        <v>2</v>
      </c>
      <c r="AQ4" s="24">
        <v>2</v>
      </c>
      <c r="AR4" s="24">
        <v>2</v>
      </c>
      <c r="AS4" s="24">
        <v>2</v>
      </c>
      <c r="AT4" s="24"/>
      <c r="AU4" s="24"/>
      <c r="AV4" s="24">
        <v>2</v>
      </c>
      <c r="AW4" s="24">
        <v>2</v>
      </c>
      <c r="AX4" s="24">
        <v>2</v>
      </c>
      <c r="AY4" s="24">
        <v>2</v>
      </c>
      <c r="AZ4" s="24">
        <v>2</v>
      </c>
      <c r="BA4" s="24">
        <v>2</v>
      </c>
      <c r="BB4" s="24">
        <v>2</v>
      </c>
      <c r="BC4" s="24">
        <v>2</v>
      </c>
      <c r="BD4" s="24">
        <v>9.5</v>
      </c>
      <c r="BE4" s="26"/>
      <c r="BF4" s="27" t="str">
        <f>F4&amp;" "&amp;H4&amp;" "&amp;J4</f>
        <v xml:space="preserve">距骨骨折 関節リウマチ </v>
      </c>
      <c r="BG4" s="26"/>
    </row>
    <row r="5" spans="1:59" x14ac:dyDescent="0.15">
      <c r="A5" s="29" t="s">
        <v>112</v>
      </c>
      <c r="B5" s="29" t="s">
        <v>113</v>
      </c>
      <c r="C5" s="29" t="s">
        <v>114</v>
      </c>
      <c r="D5" s="29" t="s">
        <v>115</v>
      </c>
      <c r="E5" s="24" t="s">
        <v>110</v>
      </c>
      <c r="F5" s="24" t="s">
        <v>116</v>
      </c>
      <c r="G5" s="24" t="s">
        <v>117</v>
      </c>
      <c r="H5" s="24" t="s">
        <v>118</v>
      </c>
      <c r="I5" s="24" t="s">
        <v>119</v>
      </c>
      <c r="J5" s="24" t="s">
        <v>120</v>
      </c>
      <c r="K5" s="25"/>
      <c r="L5" s="24">
        <v>3</v>
      </c>
      <c r="M5" s="24">
        <v>4</v>
      </c>
      <c r="N5" s="24">
        <v>5</v>
      </c>
      <c r="O5" s="24">
        <v>2</v>
      </c>
      <c r="P5" s="24">
        <v>4</v>
      </c>
      <c r="Q5" s="24">
        <v>2</v>
      </c>
      <c r="R5" s="24">
        <v>4</v>
      </c>
      <c r="S5" s="24">
        <v>0</v>
      </c>
      <c r="T5" s="24">
        <v>1</v>
      </c>
      <c r="U5" s="24">
        <v>0</v>
      </c>
      <c r="V5" s="24">
        <v>2</v>
      </c>
      <c r="W5" s="24">
        <v>2</v>
      </c>
      <c r="X5" s="24">
        <v>2</v>
      </c>
      <c r="Y5" s="24">
        <v>3</v>
      </c>
      <c r="Z5" s="24">
        <v>3</v>
      </c>
      <c r="AA5" s="24">
        <v>4</v>
      </c>
      <c r="AB5" s="24">
        <v>2</v>
      </c>
      <c r="AC5" s="24">
        <v>4</v>
      </c>
      <c r="AD5" s="24">
        <v>3</v>
      </c>
      <c r="AE5" s="24">
        <v>4</v>
      </c>
      <c r="AF5" s="24">
        <v>4</v>
      </c>
      <c r="AG5" s="24">
        <v>2</v>
      </c>
      <c r="AH5" s="24">
        <v>4</v>
      </c>
      <c r="AI5" s="24">
        <v>2</v>
      </c>
      <c r="AJ5" s="24">
        <v>4</v>
      </c>
      <c r="AK5" s="24">
        <v>0</v>
      </c>
      <c r="AL5" s="24">
        <v>1</v>
      </c>
      <c r="AM5" s="24">
        <v>0</v>
      </c>
      <c r="AN5" s="24">
        <v>2</v>
      </c>
      <c r="AO5" s="24">
        <v>2</v>
      </c>
      <c r="AP5" s="24">
        <v>2</v>
      </c>
      <c r="AQ5" s="24">
        <v>3</v>
      </c>
      <c r="AR5" s="24">
        <v>3</v>
      </c>
      <c r="AS5" s="24">
        <v>4</v>
      </c>
      <c r="AT5" s="24" t="s">
        <v>121</v>
      </c>
      <c r="AU5" s="24"/>
      <c r="AV5" s="24">
        <v>3</v>
      </c>
      <c r="AW5" s="24">
        <v>4</v>
      </c>
      <c r="AX5" s="24">
        <v>3</v>
      </c>
      <c r="AY5" s="24">
        <v>4</v>
      </c>
      <c r="AZ5" s="24">
        <v>4</v>
      </c>
      <c r="BA5" s="24">
        <v>2</v>
      </c>
      <c r="BB5" s="24">
        <v>3</v>
      </c>
      <c r="BC5" s="24">
        <v>3</v>
      </c>
      <c r="BD5" s="24">
        <v>5</v>
      </c>
      <c r="BE5" s="26"/>
      <c r="BF5" s="30" t="str">
        <f t="shared" ref="BF5:BF76" si="0">F5&amp;" "&amp;H5&amp;" "&amp;J5</f>
        <v>痛風 扁平足 疲労骨折</v>
      </c>
      <c r="BG5" s="26"/>
    </row>
    <row r="6" spans="1:59" x14ac:dyDescent="0.15">
      <c r="A6" s="29"/>
      <c r="B6" s="29"/>
      <c r="C6" s="29"/>
      <c r="D6" s="29"/>
      <c r="E6" s="24"/>
      <c r="F6" s="24"/>
      <c r="G6" s="24"/>
      <c r="H6" s="24"/>
      <c r="I6" s="24"/>
      <c r="J6" s="24"/>
      <c r="K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6"/>
      <c r="BF6" s="30" t="str">
        <f t="shared" si="0"/>
        <v xml:space="preserve">  </v>
      </c>
      <c r="BG6" s="26"/>
    </row>
    <row r="7" spans="1:59" x14ac:dyDescent="0.15">
      <c r="A7" s="29"/>
      <c r="B7" s="29"/>
      <c r="C7" s="29"/>
      <c r="D7" s="29"/>
      <c r="E7" s="24"/>
      <c r="F7" s="24"/>
      <c r="G7" s="24"/>
      <c r="H7" s="24"/>
      <c r="I7" s="24"/>
      <c r="J7" s="24"/>
      <c r="K7" s="25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6"/>
      <c r="BF7" s="30" t="str">
        <f t="shared" si="0"/>
        <v xml:space="preserve">  </v>
      </c>
      <c r="BG7" s="26"/>
    </row>
    <row r="8" spans="1:59" x14ac:dyDescent="0.15">
      <c r="A8" s="29"/>
      <c r="B8" s="29"/>
      <c r="C8" s="29"/>
      <c r="D8" s="29"/>
      <c r="E8" s="24"/>
      <c r="F8" s="24"/>
      <c r="G8" s="24"/>
      <c r="H8" s="24"/>
      <c r="I8" s="24"/>
      <c r="J8" s="24"/>
      <c r="K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6"/>
      <c r="BF8" s="30" t="str">
        <f t="shared" si="0"/>
        <v xml:space="preserve">  </v>
      </c>
      <c r="BG8" s="26"/>
    </row>
    <row r="9" spans="1:59" x14ac:dyDescent="0.15">
      <c r="A9" s="29"/>
      <c r="B9" s="29"/>
      <c r="C9" s="29"/>
      <c r="D9" s="29"/>
      <c r="E9" s="24"/>
      <c r="F9" s="24"/>
      <c r="G9" s="24"/>
      <c r="H9" s="24"/>
      <c r="I9" s="24"/>
      <c r="J9" s="24"/>
      <c r="K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6"/>
      <c r="BF9" s="30" t="str">
        <f t="shared" si="0"/>
        <v xml:space="preserve">  </v>
      </c>
      <c r="BG9" s="26"/>
    </row>
    <row r="10" spans="1:59" x14ac:dyDescent="0.15">
      <c r="A10" s="29"/>
      <c r="B10" s="29"/>
      <c r="C10" s="29"/>
      <c r="D10" s="29"/>
      <c r="E10" s="24"/>
      <c r="F10" s="24"/>
      <c r="G10" s="24"/>
      <c r="H10" s="24"/>
      <c r="I10" s="24"/>
      <c r="J10" s="24"/>
      <c r="K10" s="25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6"/>
      <c r="BF10" s="30" t="str">
        <f t="shared" si="0"/>
        <v xml:space="preserve">  </v>
      </c>
      <c r="BG10" s="26"/>
    </row>
    <row r="11" spans="1:59" x14ac:dyDescent="0.15">
      <c r="A11" s="29"/>
      <c r="B11" s="29"/>
      <c r="C11" s="29"/>
      <c r="D11" s="29"/>
      <c r="E11" s="24"/>
      <c r="F11" s="24"/>
      <c r="G11" s="24"/>
      <c r="H11" s="24"/>
      <c r="I11" s="24"/>
      <c r="J11" s="24"/>
      <c r="K11" s="25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6"/>
      <c r="BF11" s="30" t="str">
        <f t="shared" si="0"/>
        <v xml:space="preserve">  </v>
      </c>
      <c r="BG11" s="26"/>
    </row>
    <row r="12" spans="1:59" x14ac:dyDescent="0.15">
      <c r="A12" s="29"/>
      <c r="B12" s="29"/>
      <c r="C12" s="29"/>
      <c r="D12" s="29"/>
      <c r="E12" s="24"/>
      <c r="F12" s="24"/>
      <c r="G12" s="24"/>
      <c r="H12" s="24"/>
      <c r="I12" s="24"/>
      <c r="J12" s="24"/>
      <c r="K12" s="25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6"/>
      <c r="BF12" s="30" t="str">
        <f t="shared" si="0"/>
        <v xml:space="preserve">  </v>
      </c>
      <c r="BG12" s="26"/>
    </row>
    <row r="13" spans="1:59" x14ac:dyDescent="0.15">
      <c r="A13" s="29"/>
      <c r="B13" s="29"/>
      <c r="C13" s="29"/>
      <c r="D13" s="29"/>
      <c r="E13" s="24"/>
      <c r="F13" s="24"/>
      <c r="G13" s="24"/>
      <c r="H13" s="24"/>
      <c r="I13" s="24"/>
      <c r="J13" s="24"/>
      <c r="K13" s="2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6"/>
      <c r="BF13" s="30" t="str">
        <f t="shared" si="0"/>
        <v xml:space="preserve">  </v>
      </c>
      <c r="BG13" s="26"/>
    </row>
    <row r="14" spans="1:59" x14ac:dyDescent="0.15">
      <c r="A14" s="29"/>
      <c r="B14" s="29"/>
      <c r="C14" s="29"/>
      <c r="D14" s="29"/>
      <c r="E14" s="24"/>
      <c r="F14" s="24"/>
      <c r="G14" s="24"/>
      <c r="H14" s="24"/>
      <c r="I14" s="24"/>
      <c r="J14" s="24"/>
      <c r="K14" s="2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6"/>
      <c r="BF14" s="30" t="str">
        <f t="shared" si="0"/>
        <v xml:space="preserve">  </v>
      </c>
      <c r="BG14" s="26"/>
    </row>
    <row r="15" spans="1:59" x14ac:dyDescent="0.15">
      <c r="A15" s="29"/>
      <c r="B15" s="29"/>
      <c r="C15" s="29"/>
      <c r="D15" s="29"/>
      <c r="E15" s="24"/>
      <c r="F15" s="24"/>
      <c r="G15" s="24"/>
      <c r="H15" s="24"/>
      <c r="I15" s="24"/>
      <c r="J15" s="24"/>
      <c r="K15" s="2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6"/>
      <c r="BF15" s="30" t="str">
        <f t="shared" si="0"/>
        <v xml:space="preserve">  </v>
      </c>
      <c r="BG15" s="26"/>
    </row>
    <row r="16" spans="1:59" x14ac:dyDescent="0.15">
      <c r="A16" s="29"/>
      <c r="B16" s="29"/>
      <c r="C16" s="29"/>
      <c r="D16" s="29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6"/>
      <c r="BF16" s="30" t="str">
        <f t="shared" si="0"/>
        <v xml:space="preserve">  </v>
      </c>
      <c r="BG16" s="26"/>
    </row>
    <row r="17" spans="1:59" x14ac:dyDescent="0.15">
      <c r="A17" s="29"/>
      <c r="B17" s="29"/>
      <c r="C17" s="29"/>
      <c r="D17" s="29"/>
      <c r="E17" s="24"/>
      <c r="F17" s="24"/>
      <c r="G17" s="24"/>
      <c r="H17" s="24"/>
      <c r="I17" s="24"/>
      <c r="J17" s="24"/>
      <c r="K17" s="25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6"/>
      <c r="BF17" s="30" t="str">
        <f t="shared" si="0"/>
        <v xml:space="preserve">  </v>
      </c>
      <c r="BG17" s="26"/>
    </row>
    <row r="18" spans="1:59" x14ac:dyDescent="0.15">
      <c r="A18" s="29"/>
      <c r="B18" s="29"/>
      <c r="C18" s="29"/>
      <c r="D18" s="29"/>
      <c r="E18" s="24"/>
      <c r="F18" s="24"/>
      <c r="G18" s="24"/>
      <c r="H18" s="24"/>
      <c r="I18" s="24"/>
      <c r="J18" s="24"/>
      <c r="K18" s="25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6"/>
      <c r="BF18" s="30" t="str">
        <f t="shared" si="0"/>
        <v xml:space="preserve">  </v>
      </c>
      <c r="BG18" s="26"/>
    </row>
    <row r="19" spans="1:59" x14ac:dyDescent="0.15">
      <c r="A19" s="29"/>
      <c r="B19" s="29"/>
      <c r="C19" s="29"/>
      <c r="D19" s="29"/>
      <c r="E19" s="24"/>
      <c r="F19" s="24"/>
      <c r="G19" s="24"/>
      <c r="H19" s="24"/>
      <c r="I19" s="24"/>
      <c r="J19" s="24"/>
      <c r="K19" s="25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6"/>
      <c r="BF19" s="30" t="str">
        <f t="shared" si="0"/>
        <v xml:space="preserve">  </v>
      </c>
      <c r="BG19" s="26"/>
    </row>
    <row r="20" spans="1:59" x14ac:dyDescent="0.15">
      <c r="A20" s="29"/>
      <c r="B20" s="29"/>
      <c r="C20" s="29"/>
      <c r="D20" s="29"/>
      <c r="E20" s="24"/>
      <c r="F20" s="24"/>
      <c r="G20" s="24"/>
      <c r="H20" s="24"/>
      <c r="I20" s="24"/>
      <c r="J20" s="24"/>
      <c r="K20" s="25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6"/>
      <c r="BF20" s="30" t="str">
        <f t="shared" si="0"/>
        <v xml:space="preserve">  </v>
      </c>
      <c r="BG20" s="26"/>
    </row>
    <row r="21" spans="1:59" x14ac:dyDescent="0.15">
      <c r="A21" s="29"/>
      <c r="B21" s="29"/>
      <c r="C21" s="29"/>
      <c r="D21" s="29"/>
      <c r="E21" s="24"/>
      <c r="F21" s="24"/>
      <c r="G21" s="24"/>
      <c r="H21" s="24"/>
      <c r="I21" s="24"/>
      <c r="J21" s="24"/>
      <c r="K21" s="25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6"/>
      <c r="BF21" s="30" t="str">
        <f t="shared" si="0"/>
        <v xml:space="preserve">  </v>
      </c>
      <c r="BG21" s="26"/>
    </row>
    <row r="22" spans="1:59" x14ac:dyDescent="0.15">
      <c r="A22" s="29"/>
      <c r="B22" s="29"/>
      <c r="C22" s="29"/>
      <c r="D22" s="29"/>
      <c r="E22" s="24"/>
      <c r="F22" s="24"/>
      <c r="G22" s="24"/>
      <c r="H22" s="24"/>
      <c r="I22" s="24"/>
      <c r="J22" s="24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6"/>
      <c r="BF22" s="30" t="str">
        <f t="shared" si="0"/>
        <v xml:space="preserve">  </v>
      </c>
      <c r="BG22" s="26"/>
    </row>
    <row r="23" spans="1:59" x14ac:dyDescent="0.15">
      <c r="A23" s="29"/>
      <c r="B23" s="29"/>
      <c r="C23" s="29"/>
      <c r="D23" s="29"/>
      <c r="E23" s="24"/>
      <c r="F23" s="24"/>
      <c r="G23" s="24"/>
      <c r="H23" s="24"/>
      <c r="I23" s="24"/>
      <c r="J23" s="24"/>
      <c r="K23" s="25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6"/>
      <c r="BF23" s="30" t="str">
        <f t="shared" si="0"/>
        <v xml:space="preserve">  </v>
      </c>
      <c r="BG23" s="26"/>
    </row>
    <row r="24" spans="1:59" x14ac:dyDescent="0.15">
      <c r="A24" s="29"/>
      <c r="B24" s="29"/>
      <c r="C24" s="29"/>
      <c r="D24" s="29"/>
      <c r="E24" s="24"/>
      <c r="F24" s="24"/>
      <c r="G24" s="24"/>
      <c r="H24" s="24"/>
      <c r="I24" s="24"/>
      <c r="J24" s="24"/>
      <c r="K24" s="2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6"/>
      <c r="BF24" s="30" t="str">
        <f t="shared" si="0"/>
        <v xml:space="preserve">  </v>
      </c>
      <c r="BG24" s="26"/>
    </row>
    <row r="25" spans="1:59" x14ac:dyDescent="0.15">
      <c r="A25" s="29"/>
      <c r="B25" s="29"/>
      <c r="C25" s="29"/>
      <c r="D25" s="29"/>
      <c r="E25" s="24"/>
      <c r="F25" s="24"/>
      <c r="G25" s="24"/>
      <c r="H25" s="24"/>
      <c r="I25" s="24"/>
      <c r="J25" s="24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6"/>
      <c r="BF25" s="30" t="str">
        <f t="shared" si="0"/>
        <v xml:space="preserve">  </v>
      </c>
      <c r="BG25" s="26"/>
    </row>
    <row r="26" spans="1:59" x14ac:dyDescent="0.15">
      <c r="A26" s="29"/>
      <c r="B26" s="29"/>
      <c r="C26" s="29"/>
      <c r="D26" s="29"/>
      <c r="E26" s="24"/>
      <c r="F26" s="24"/>
      <c r="G26" s="24"/>
      <c r="H26" s="24"/>
      <c r="I26" s="24"/>
      <c r="J26" s="24"/>
      <c r="K26" s="2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6"/>
      <c r="BF26" s="30" t="str">
        <f t="shared" si="0"/>
        <v xml:space="preserve">  </v>
      </c>
      <c r="BG26" s="26"/>
    </row>
    <row r="27" spans="1:59" x14ac:dyDescent="0.15">
      <c r="A27" s="29"/>
      <c r="B27" s="29"/>
      <c r="C27" s="29"/>
      <c r="D27" s="29"/>
      <c r="E27" s="24"/>
      <c r="F27" s="24"/>
      <c r="G27" s="24"/>
      <c r="H27" s="24"/>
      <c r="I27" s="24"/>
      <c r="J27" s="24"/>
      <c r="K27" s="25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6"/>
      <c r="BF27" s="30" t="str">
        <f t="shared" si="0"/>
        <v xml:space="preserve">  </v>
      </c>
      <c r="BG27" s="26"/>
    </row>
    <row r="28" spans="1:59" x14ac:dyDescent="0.15">
      <c r="A28" s="29"/>
      <c r="B28" s="29"/>
      <c r="C28" s="29"/>
      <c r="D28" s="29"/>
      <c r="E28" s="24"/>
      <c r="F28" s="24"/>
      <c r="G28" s="24"/>
      <c r="H28" s="24"/>
      <c r="I28" s="24"/>
      <c r="J28" s="24"/>
      <c r="K28" s="25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6"/>
      <c r="BF28" s="30" t="str">
        <f t="shared" si="0"/>
        <v xml:space="preserve">  </v>
      </c>
      <c r="BG28" s="26"/>
    </row>
    <row r="29" spans="1:59" x14ac:dyDescent="0.15">
      <c r="A29" s="29"/>
      <c r="B29" s="29"/>
      <c r="C29" s="29"/>
      <c r="D29" s="29"/>
      <c r="E29" s="24"/>
      <c r="F29" s="24"/>
      <c r="G29" s="24"/>
      <c r="H29" s="24"/>
      <c r="I29" s="24"/>
      <c r="J29" s="24"/>
      <c r="K29" s="25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6"/>
      <c r="BF29" s="30" t="str">
        <f t="shared" si="0"/>
        <v xml:space="preserve">  </v>
      </c>
      <c r="BG29" s="26"/>
    </row>
    <row r="30" spans="1:59" x14ac:dyDescent="0.15">
      <c r="A30" s="29"/>
      <c r="B30" s="29"/>
      <c r="C30" s="29"/>
      <c r="D30" s="29"/>
      <c r="E30" s="24"/>
      <c r="F30" s="24"/>
      <c r="G30" s="24"/>
      <c r="H30" s="24"/>
      <c r="I30" s="24"/>
      <c r="J30" s="24"/>
      <c r="K30" s="25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6"/>
      <c r="BF30" s="30" t="str">
        <f t="shared" si="0"/>
        <v xml:space="preserve">  </v>
      </c>
      <c r="BG30" s="26"/>
    </row>
    <row r="31" spans="1:59" x14ac:dyDescent="0.15">
      <c r="A31" s="29"/>
      <c r="B31" s="29"/>
      <c r="C31" s="29"/>
      <c r="D31" s="29"/>
      <c r="E31" s="24"/>
      <c r="F31" s="24"/>
      <c r="G31" s="24"/>
      <c r="H31" s="24"/>
      <c r="I31" s="24"/>
      <c r="J31" s="24"/>
      <c r="K31" s="25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6"/>
      <c r="BF31" s="30" t="str">
        <f t="shared" si="0"/>
        <v xml:space="preserve">  </v>
      </c>
      <c r="BG31" s="26"/>
    </row>
    <row r="32" spans="1:59" x14ac:dyDescent="0.15">
      <c r="A32" s="29"/>
      <c r="B32" s="29"/>
      <c r="C32" s="29"/>
      <c r="D32" s="29"/>
      <c r="E32" s="24"/>
      <c r="F32" s="24"/>
      <c r="G32" s="24"/>
      <c r="H32" s="24"/>
      <c r="I32" s="24"/>
      <c r="J32" s="24"/>
      <c r="K32" s="25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6"/>
      <c r="BF32" s="30" t="str">
        <f t="shared" si="0"/>
        <v xml:space="preserve">  </v>
      </c>
      <c r="BG32" s="26"/>
    </row>
    <row r="33" spans="1:59" x14ac:dyDescent="0.15">
      <c r="A33" s="29"/>
      <c r="B33" s="29"/>
      <c r="C33" s="29"/>
      <c r="D33" s="29"/>
      <c r="E33" s="24"/>
      <c r="F33" s="24"/>
      <c r="G33" s="24"/>
      <c r="H33" s="24"/>
      <c r="I33" s="24"/>
      <c r="J33" s="24"/>
      <c r="K33" s="25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6"/>
      <c r="BF33" s="30" t="str">
        <f t="shared" si="0"/>
        <v xml:space="preserve">  </v>
      </c>
      <c r="BG33" s="26"/>
    </row>
    <row r="34" spans="1:59" x14ac:dyDescent="0.15">
      <c r="A34" s="29"/>
      <c r="B34" s="29"/>
      <c r="C34" s="29"/>
      <c r="D34" s="29"/>
      <c r="E34" s="24"/>
      <c r="F34" s="24"/>
      <c r="G34" s="24"/>
      <c r="H34" s="24"/>
      <c r="I34" s="24"/>
      <c r="J34" s="24"/>
      <c r="K34" s="25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6"/>
      <c r="BF34" s="30" t="str">
        <f t="shared" si="0"/>
        <v xml:space="preserve">  </v>
      </c>
      <c r="BG34" s="26"/>
    </row>
    <row r="35" spans="1:59" x14ac:dyDescent="0.15">
      <c r="A35" s="29"/>
      <c r="B35" s="29"/>
      <c r="C35" s="29"/>
      <c r="D35" s="29"/>
      <c r="E35" s="24"/>
      <c r="F35" s="24"/>
      <c r="G35" s="24"/>
      <c r="H35" s="24"/>
      <c r="I35" s="24"/>
      <c r="J35" s="24"/>
      <c r="K35" s="25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6"/>
      <c r="BF35" s="30" t="str">
        <f t="shared" si="0"/>
        <v xml:space="preserve">  </v>
      </c>
      <c r="BG35" s="26"/>
    </row>
    <row r="36" spans="1:59" x14ac:dyDescent="0.15">
      <c r="A36" s="29"/>
      <c r="B36" s="29"/>
      <c r="C36" s="29"/>
      <c r="D36" s="29"/>
      <c r="E36" s="24"/>
      <c r="F36" s="24"/>
      <c r="G36" s="24"/>
      <c r="H36" s="24"/>
      <c r="I36" s="24"/>
      <c r="J36" s="24"/>
      <c r="K36" s="25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6"/>
      <c r="BF36" s="30" t="str">
        <f t="shared" si="0"/>
        <v xml:space="preserve">  </v>
      </c>
      <c r="BG36" s="26"/>
    </row>
    <row r="37" spans="1:59" x14ac:dyDescent="0.15">
      <c r="A37" s="29"/>
      <c r="B37" s="29"/>
      <c r="C37" s="29"/>
      <c r="D37" s="29"/>
      <c r="E37" s="24"/>
      <c r="F37" s="24"/>
      <c r="G37" s="24"/>
      <c r="H37" s="24"/>
      <c r="I37" s="24"/>
      <c r="J37" s="24"/>
      <c r="K37" s="2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6"/>
      <c r="BF37" s="30" t="str">
        <f t="shared" si="0"/>
        <v xml:space="preserve">  </v>
      </c>
      <c r="BG37" s="26"/>
    </row>
    <row r="38" spans="1:59" x14ac:dyDescent="0.15">
      <c r="A38" s="29"/>
      <c r="B38" s="29"/>
      <c r="C38" s="29"/>
      <c r="D38" s="29"/>
      <c r="E38" s="24"/>
      <c r="F38" s="24"/>
      <c r="G38" s="24"/>
      <c r="H38" s="24"/>
      <c r="I38" s="24"/>
      <c r="J38" s="24"/>
      <c r="K38" s="25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6"/>
      <c r="BF38" s="30" t="str">
        <f t="shared" si="0"/>
        <v xml:space="preserve">  </v>
      </c>
      <c r="BG38" s="26"/>
    </row>
    <row r="39" spans="1:59" x14ac:dyDescent="0.15">
      <c r="A39" s="29"/>
      <c r="B39" s="29"/>
      <c r="C39" s="29"/>
      <c r="D39" s="29"/>
      <c r="E39" s="24"/>
      <c r="F39" s="24"/>
      <c r="G39" s="24"/>
      <c r="H39" s="24"/>
      <c r="I39" s="24"/>
      <c r="J39" s="24"/>
      <c r="K39" s="25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6"/>
      <c r="BF39" s="30" t="str">
        <f t="shared" si="0"/>
        <v xml:space="preserve">  </v>
      </c>
      <c r="BG39" s="26"/>
    </row>
    <row r="40" spans="1:59" x14ac:dyDescent="0.15">
      <c r="A40" s="29"/>
      <c r="B40" s="29"/>
      <c r="C40" s="29"/>
      <c r="D40" s="29"/>
      <c r="E40" s="24"/>
      <c r="F40" s="24"/>
      <c r="G40" s="24"/>
      <c r="H40" s="24"/>
      <c r="I40" s="24"/>
      <c r="J40" s="24"/>
      <c r="K40" s="25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6"/>
      <c r="BF40" s="30" t="str">
        <f t="shared" si="0"/>
        <v xml:space="preserve">  </v>
      </c>
      <c r="BG40" s="26"/>
    </row>
    <row r="41" spans="1:59" x14ac:dyDescent="0.15">
      <c r="A41" s="29"/>
      <c r="B41" s="29"/>
      <c r="C41" s="29"/>
      <c r="D41" s="29"/>
      <c r="E41" s="24"/>
      <c r="F41" s="24"/>
      <c r="G41" s="24"/>
      <c r="H41" s="24"/>
      <c r="I41" s="24"/>
      <c r="J41" s="24"/>
      <c r="K41" s="25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6"/>
      <c r="BF41" s="30" t="str">
        <f t="shared" si="0"/>
        <v xml:space="preserve">  </v>
      </c>
      <c r="BG41" s="26"/>
    </row>
    <row r="42" spans="1:59" x14ac:dyDescent="0.15">
      <c r="A42" s="29"/>
      <c r="B42" s="29"/>
      <c r="C42" s="29"/>
      <c r="D42" s="29"/>
      <c r="E42" s="24"/>
      <c r="F42" s="24"/>
      <c r="G42" s="24"/>
      <c r="H42" s="24"/>
      <c r="I42" s="24"/>
      <c r="J42" s="24"/>
      <c r="K42" s="25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6"/>
      <c r="BF42" s="30" t="str">
        <f t="shared" si="0"/>
        <v xml:space="preserve">  </v>
      </c>
      <c r="BG42" s="26"/>
    </row>
    <row r="43" spans="1:59" x14ac:dyDescent="0.15">
      <c r="A43" s="29"/>
      <c r="B43" s="29"/>
      <c r="C43" s="29"/>
      <c r="D43" s="29"/>
      <c r="E43" s="24"/>
      <c r="F43" s="24"/>
      <c r="G43" s="24"/>
      <c r="H43" s="24"/>
      <c r="I43" s="24"/>
      <c r="J43" s="24"/>
      <c r="K43" s="25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6"/>
      <c r="BF43" s="30" t="str">
        <f t="shared" si="0"/>
        <v xml:space="preserve">  </v>
      </c>
      <c r="BG43" s="26"/>
    </row>
    <row r="44" spans="1:59" x14ac:dyDescent="0.15">
      <c r="A44" s="29"/>
      <c r="B44" s="29"/>
      <c r="C44" s="29"/>
      <c r="D44" s="29"/>
      <c r="E44" s="24"/>
      <c r="F44" s="24"/>
      <c r="G44" s="24"/>
      <c r="H44" s="24"/>
      <c r="I44" s="24"/>
      <c r="J44" s="24"/>
      <c r="K44" s="25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6"/>
      <c r="BF44" s="30" t="str">
        <f t="shared" si="0"/>
        <v xml:space="preserve">  </v>
      </c>
      <c r="BG44" s="26"/>
    </row>
    <row r="45" spans="1:59" x14ac:dyDescent="0.15">
      <c r="A45" s="29"/>
      <c r="B45" s="29"/>
      <c r="C45" s="29"/>
      <c r="D45" s="29"/>
      <c r="E45" s="24"/>
      <c r="F45" s="24"/>
      <c r="G45" s="24"/>
      <c r="H45" s="24"/>
      <c r="I45" s="24"/>
      <c r="J45" s="24"/>
      <c r="K45" s="25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6"/>
      <c r="BF45" s="30" t="str">
        <f t="shared" si="0"/>
        <v xml:space="preserve">  </v>
      </c>
      <c r="BG45" s="26"/>
    </row>
    <row r="46" spans="1:59" x14ac:dyDescent="0.15">
      <c r="A46" s="29"/>
      <c r="B46" s="29"/>
      <c r="C46" s="29"/>
      <c r="D46" s="29"/>
      <c r="E46" s="24"/>
      <c r="F46" s="24"/>
      <c r="G46" s="24"/>
      <c r="H46" s="24"/>
      <c r="I46" s="24"/>
      <c r="J46" s="24"/>
      <c r="K46" s="25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6"/>
      <c r="BF46" s="30" t="str">
        <f t="shared" si="0"/>
        <v xml:space="preserve">  </v>
      </c>
      <c r="BG46" s="26"/>
    </row>
    <row r="47" spans="1:59" x14ac:dyDescent="0.15">
      <c r="A47" s="29"/>
      <c r="B47" s="29"/>
      <c r="C47" s="29"/>
      <c r="D47" s="29"/>
      <c r="E47" s="24"/>
      <c r="F47" s="24"/>
      <c r="G47" s="24"/>
      <c r="H47" s="24"/>
      <c r="I47" s="24"/>
      <c r="J47" s="24"/>
      <c r="K47" s="25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6"/>
      <c r="BF47" s="30" t="str">
        <f t="shared" si="0"/>
        <v xml:space="preserve">  </v>
      </c>
      <c r="BG47" s="26"/>
    </row>
    <row r="48" spans="1:59" x14ac:dyDescent="0.15">
      <c r="A48" s="29"/>
      <c r="B48" s="29"/>
      <c r="C48" s="29"/>
      <c r="D48" s="29"/>
      <c r="E48" s="24"/>
      <c r="F48" s="24"/>
      <c r="G48" s="24"/>
      <c r="H48" s="24"/>
      <c r="I48" s="24"/>
      <c r="J48" s="24"/>
      <c r="K48" s="25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6"/>
      <c r="BF48" s="30" t="str">
        <f t="shared" si="0"/>
        <v xml:space="preserve">  </v>
      </c>
      <c r="BG48" s="26"/>
    </row>
    <row r="49" spans="1:59" x14ac:dyDescent="0.15">
      <c r="A49" s="29"/>
      <c r="B49" s="29"/>
      <c r="C49" s="29"/>
      <c r="D49" s="29"/>
      <c r="E49" s="24"/>
      <c r="F49" s="24"/>
      <c r="G49" s="24"/>
      <c r="H49" s="24"/>
      <c r="I49" s="24"/>
      <c r="J49" s="24"/>
      <c r="K49" s="25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6"/>
      <c r="BF49" s="30" t="str">
        <f t="shared" si="0"/>
        <v xml:space="preserve">  </v>
      </c>
      <c r="BG49" s="26"/>
    </row>
    <row r="50" spans="1:59" x14ac:dyDescent="0.15">
      <c r="A50" s="29"/>
      <c r="B50" s="29"/>
      <c r="C50" s="29"/>
      <c r="D50" s="29"/>
      <c r="E50" s="24"/>
      <c r="F50" s="24"/>
      <c r="G50" s="24"/>
      <c r="H50" s="24"/>
      <c r="I50" s="24"/>
      <c r="J50" s="24"/>
      <c r="K50" s="25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6"/>
      <c r="BF50" s="30" t="str">
        <f t="shared" si="0"/>
        <v xml:space="preserve">  </v>
      </c>
      <c r="BG50" s="26"/>
    </row>
    <row r="51" spans="1:59" x14ac:dyDescent="0.15">
      <c r="A51" s="29"/>
      <c r="B51" s="29"/>
      <c r="C51" s="29"/>
      <c r="D51" s="29"/>
      <c r="E51" s="24"/>
      <c r="F51" s="24"/>
      <c r="G51" s="24"/>
      <c r="H51" s="24"/>
      <c r="I51" s="24"/>
      <c r="J51" s="24"/>
      <c r="K51" s="25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6"/>
      <c r="BF51" s="30" t="str">
        <f t="shared" si="0"/>
        <v xml:space="preserve">  </v>
      </c>
      <c r="BG51" s="26"/>
    </row>
    <row r="52" spans="1:59" x14ac:dyDescent="0.15">
      <c r="A52" s="29"/>
      <c r="B52" s="29"/>
      <c r="C52" s="29"/>
      <c r="D52" s="29"/>
      <c r="E52" s="24"/>
      <c r="F52" s="24"/>
      <c r="G52" s="24"/>
      <c r="H52" s="24"/>
      <c r="I52" s="24"/>
      <c r="J52" s="24"/>
      <c r="K52" s="25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6"/>
      <c r="BF52" s="30" t="str">
        <f t="shared" si="0"/>
        <v xml:space="preserve">  </v>
      </c>
      <c r="BG52" s="26"/>
    </row>
    <row r="53" spans="1:59" x14ac:dyDescent="0.15">
      <c r="A53" s="29"/>
      <c r="B53" s="29"/>
      <c r="C53" s="29"/>
      <c r="D53" s="29"/>
      <c r="E53" s="24"/>
      <c r="F53" s="24"/>
      <c r="G53" s="24"/>
      <c r="H53" s="24"/>
      <c r="I53" s="24"/>
      <c r="J53" s="24"/>
      <c r="K53" s="25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6"/>
      <c r="BF53" s="30" t="str">
        <f t="shared" si="0"/>
        <v xml:space="preserve">  </v>
      </c>
      <c r="BG53" s="26"/>
    </row>
    <row r="54" spans="1:59" x14ac:dyDescent="0.15">
      <c r="A54" s="29"/>
      <c r="B54" s="29"/>
      <c r="C54" s="29"/>
      <c r="D54" s="29"/>
      <c r="E54" s="24"/>
      <c r="F54" s="24"/>
      <c r="G54" s="24"/>
      <c r="H54" s="24"/>
      <c r="I54" s="24"/>
      <c r="J54" s="24"/>
      <c r="K54" s="25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6"/>
      <c r="BF54" s="30" t="str">
        <f t="shared" si="0"/>
        <v xml:space="preserve">  </v>
      </c>
      <c r="BG54" s="26"/>
    </row>
    <row r="55" spans="1:59" x14ac:dyDescent="0.15">
      <c r="A55" s="29"/>
      <c r="B55" s="29"/>
      <c r="C55" s="29"/>
      <c r="D55" s="29"/>
      <c r="E55" s="24"/>
      <c r="F55" s="24"/>
      <c r="G55" s="24"/>
      <c r="H55" s="24"/>
      <c r="I55" s="24"/>
      <c r="J55" s="24"/>
      <c r="K55" s="25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6"/>
      <c r="BF55" s="30" t="str">
        <f t="shared" si="0"/>
        <v xml:space="preserve">  </v>
      </c>
      <c r="BG55" s="26"/>
    </row>
    <row r="56" spans="1:59" x14ac:dyDescent="0.15">
      <c r="A56" s="29"/>
      <c r="B56" s="29"/>
      <c r="C56" s="29"/>
      <c r="D56" s="29"/>
      <c r="E56" s="24"/>
      <c r="F56" s="24"/>
      <c r="G56" s="24"/>
      <c r="H56" s="24"/>
      <c r="I56" s="24"/>
      <c r="J56" s="24"/>
      <c r="K56" s="25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6"/>
      <c r="BF56" s="30" t="str">
        <f t="shared" si="0"/>
        <v xml:space="preserve">  </v>
      </c>
      <c r="BG56" s="26"/>
    </row>
    <row r="57" spans="1:59" x14ac:dyDescent="0.15">
      <c r="A57" s="29"/>
      <c r="B57" s="29"/>
      <c r="C57" s="29"/>
      <c r="D57" s="29"/>
      <c r="E57" s="24"/>
      <c r="F57" s="24"/>
      <c r="G57" s="24"/>
      <c r="H57" s="24"/>
      <c r="I57" s="24"/>
      <c r="J57" s="24"/>
      <c r="K57" s="25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6"/>
      <c r="BF57" s="30" t="str">
        <f t="shared" si="0"/>
        <v xml:space="preserve">  </v>
      </c>
      <c r="BG57" s="26"/>
    </row>
    <row r="58" spans="1:59" x14ac:dyDescent="0.15">
      <c r="A58" s="29"/>
      <c r="B58" s="29"/>
      <c r="C58" s="29"/>
      <c r="D58" s="29"/>
      <c r="E58" s="24"/>
      <c r="F58" s="24"/>
      <c r="G58" s="24"/>
      <c r="H58" s="24"/>
      <c r="I58" s="24"/>
      <c r="J58" s="24"/>
      <c r="K58" s="25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6"/>
      <c r="BF58" s="30" t="str">
        <f t="shared" si="0"/>
        <v xml:space="preserve">  </v>
      </c>
      <c r="BG58" s="26"/>
    </row>
    <row r="59" spans="1:59" x14ac:dyDescent="0.15">
      <c r="A59" s="29"/>
      <c r="B59" s="29"/>
      <c r="C59" s="29"/>
      <c r="D59" s="29"/>
      <c r="E59" s="24"/>
      <c r="F59" s="24"/>
      <c r="G59" s="24"/>
      <c r="H59" s="24"/>
      <c r="I59" s="24"/>
      <c r="J59" s="24"/>
      <c r="K59" s="25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6"/>
      <c r="BF59" s="30" t="str">
        <f t="shared" si="0"/>
        <v xml:space="preserve">  </v>
      </c>
      <c r="BG59" s="26"/>
    </row>
    <row r="60" spans="1:59" x14ac:dyDescent="0.15">
      <c r="A60" s="29"/>
      <c r="B60" s="29"/>
      <c r="C60" s="29"/>
      <c r="D60" s="29"/>
      <c r="E60" s="24"/>
      <c r="F60" s="24"/>
      <c r="G60" s="24"/>
      <c r="H60" s="24"/>
      <c r="I60" s="24"/>
      <c r="J60" s="24"/>
      <c r="K60" s="25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6"/>
      <c r="BF60" s="30" t="str">
        <f t="shared" si="0"/>
        <v xml:space="preserve">  </v>
      </c>
      <c r="BG60" s="26"/>
    </row>
    <row r="61" spans="1:59" x14ac:dyDescent="0.15">
      <c r="A61" s="29"/>
      <c r="B61" s="29"/>
      <c r="C61" s="29"/>
      <c r="D61" s="29"/>
      <c r="E61" s="24"/>
      <c r="F61" s="24"/>
      <c r="G61" s="24"/>
      <c r="H61" s="24"/>
      <c r="I61" s="24"/>
      <c r="J61" s="24"/>
      <c r="K61" s="25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6"/>
      <c r="BF61" s="30" t="str">
        <f t="shared" si="0"/>
        <v xml:space="preserve">  </v>
      </c>
      <c r="BG61" s="26"/>
    </row>
    <row r="62" spans="1:59" x14ac:dyDescent="0.15">
      <c r="A62" s="29"/>
      <c r="B62" s="29"/>
      <c r="C62" s="29"/>
      <c r="D62" s="29"/>
      <c r="E62" s="24"/>
      <c r="F62" s="24"/>
      <c r="G62" s="24"/>
      <c r="H62" s="24"/>
      <c r="I62" s="24"/>
      <c r="J62" s="24"/>
      <c r="K62" s="25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6"/>
      <c r="BF62" s="30" t="str">
        <f t="shared" si="0"/>
        <v xml:space="preserve">  </v>
      </c>
      <c r="BG62" s="26"/>
    </row>
    <row r="63" spans="1:59" x14ac:dyDescent="0.15">
      <c r="A63" s="29"/>
      <c r="B63" s="29"/>
      <c r="C63" s="29"/>
      <c r="D63" s="29"/>
      <c r="E63" s="24"/>
      <c r="F63" s="24"/>
      <c r="G63" s="24"/>
      <c r="H63" s="24"/>
      <c r="I63" s="24"/>
      <c r="J63" s="24"/>
      <c r="K63" s="25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6"/>
      <c r="BF63" s="30" t="str">
        <f t="shared" si="0"/>
        <v xml:space="preserve">  </v>
      </c>
      <c r="BG63" s="26"/>
    </row>
    <row r="64" spans="1:59" x14ac:dyDescent="0.15">
      <c r="A64" s="29"/>
      <c r="B64" s="29"/>
      <c r="C64" s="29"/>
      <c r="D64" s="29"/>
      <c r="E64" s="24"/>
      <c r="F64" s="24"/>
      <c r="G64" s="24"/>
      <c r="H64" s="24"/>
      <c r="I64" s="24"/>
      <c r="J64" s="24"/>
      <c r="K64" s="25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6"/>
      <c r="BF64" s="30" t="str">
        <f t="shared" si="0"/>
        <v xml:space="preserve">  </v>
      </c>
      <c r="BG64" s="26"/>
    </row>
    <row r="65" spans="1:59" x14ac:dyDescent="0.15">
      <c r="A65" s="29"/>
      <c r="B65" s="29"/>
      <c r="C65" s="29"/>
      <c r="D65" s="29"/>
      <c r="E65" s="24"/>
      <c r="F65" s="24"/>
      <c r="G65" s="24"/>
      <c r="H65" s="24"/>
      <c r="I65" s="24"/>
      <c r="J65" s="24"/>
      <c r="K65" s="25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6"/>
      <c r="BF65" s="30" t="str">
        <f t="shared" si="0"/>
        <v xml:space="preserve">  </v>
      </c>
      <c r="BG65" s="26"/>
    </row>
    <row r="66" spans="1:59" x14ac:dyDescent="0.15">
      <c r="A66" s="29"/>
      <c r="B66" s="29"/>
      <c r="C66" s="29"/>
      <c r="D66" s="29"/>
      <c r="E66" s="24"/>
      <c r="F66" s="24"/>
      <c r="G66" s="24"/>
      <c r="H66" s="24"/>
      <c r="I66" s="24"/>
      <c r="J66" s="24"/>
      <c r="K66" s="25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6"/>
      <c r="BF66" s="30" t="str">
        <f t="shared" si="0"/>
        <v xml:space="preserve">  </v>
      </c>
      <c r="BG66" s="26"/>
    </row>
    <row r="67" spans="1:59" x14ac:dyDescent="0.15">
      <c r="A67" s="29"/>
      <c r="B67" s="29"/>
      <c r="C67" s="29"/>
      <c r="D67" s="29"/>
      <c r="E67" s="24"/>
      <c r="F67" s="24"/>
      <c r="G67" s="24"/>
      <c r="H67" s="24"/>
      <c r="I67" s="24"/>
      <c r="J67" s="24"/>
      <c r="K67" s="25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6"/>
      <c r="BF67" s="30" t="str">
        <f t="shared" si="0"/>
        <v xml:space="preserve">  </v>
      </c>
      <c r="BG67" s="26"/>
    </row>
    <row r="68" spans="1:59" x14ac:dyDescent="0.15">
      <c r="A68" s="29"/>
      <c r="B68" s="29"/>
      <c r="C68" s="29"/>
      <c r="D68" s="29"/>
      <c r="E68" s="24"/>
      <c r="F68" s="24"/>
      <c r="G68" s="24"/>
      <c r="H68" s="24"/>
      <c r="I68" s="24"/>
      <c r="J68" s="24"/>
      <c r="K68" s="25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6"/>
      <c r="BF68" s="30" t="str">
        <f t="shared" si="0"/>
        <v xml:space="preserve">  </v>
      </c>
      <c r="BG68" s="26"/>
    </row>
    <row r="69" spans="1:59" x14ac:dyDescent="0.15">
      <c r="A69" s="29"/>
      <c r="B69" s="29"/>
      <c r="C69" s="29"/>
      <c r="D69" s="29"/>
      <c r="E69" s="24"/>
      <c r="F69" s="24"/>
      <c r="G69" s="24"/>
      <c r="H69" s="24"/>
      <c r="I69" s="24"/>
      <c r="J69" s="24"/>
      <c r="K69" s="25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6"/>
      <c r="BF69" s="30" t="str">
        <f t="shared" si="0"/>
        <v xml:space="preserve">  </v>
      </c>
      <c r="BG69" s="26"/>
    </row>
    <row r="70" spans="1:59" x14ac:dyDescent="0.15">
      <c r="A70" s="29"/>
      <c r="B70" s="29"/>
      <c r="C70" s="29"/>
      <c r="D70" s="29"/>
      <c r="E70" s="24"/>
      <c r="F70" s="24"/>
      <c r="G70" s="24"/>
      <c r="H70" s="24"/>
      <c r="I70" s="24"/>
      <c r="J70" s="24"/>
      <c r="K70" s="25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6"/>
      <c r="BF70" s="30" t="str">
        <f t="shared" si="0"/>
        <v xml:space="preserve">  </v>
      </c>
      <c r="BG70" s="26"/>
    </row>
    <row r="71" spans="1:59" x14ac:dyDescent="0.15">
      <c r="A71" s="29"/>
      <c r="B71" s="29"/>
      <c r="C71" s="29"/>
      <c r="D71" s="29"/>
      <c r="E71" s="24"/>
      <c r="F71" s="24"/>
      <c r="G71" s="24"/>
      <c r="H71" s="24"/>
      <c r="I71" s="24"/>
      <c r="J71" s="24"/>
      <c r="K71" s="25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31"/>
      <c r="BF71" s="30" t="str">
        <f t="shared" si="0"/>
        <v xml:space="preserve">  </v>
      </c>
      <c r="BG71" s="31"/>
    </row>
    <row r="72" spans="1:59" x14ac:dyDescent="0.15">
      <c r="A72" s="29"/>
      <c r="B72" s="29"/>
      <c r="C72" s="29"/>
      <c r="D72" s="29"/>
      <c r="E72" s="24"/>
      <c r="F72" s="24"/>
      <c r="G72" s="24"/>
      <c r="H72" s="24"/>
      <c r="I72" s="24"/>
      <c r="J72" s="24"/>
      <c r="K72" s="25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31"/>
      <c r="BF72" s="30" t="str">
        <f t="shared" si="0"/>
        <v xml:space="preserve">  </v>
      </c>
      <c r="BG72" s="31"/>
    </row>
    <row r="73" spans="1:59" x14ac:dyDescent="0.15">
      <c r="A73" s="29"/>
      <c r="B73" s="29"/>
      <c r="C73" s="29"/>
      <c r="D73" s="29"/>
      <c r="E73" s="24"/>
      <c r="F73" s="24"/>
      <c r="G73" s="24"/>
      <c r="H73" s="24"/>
      <c r="I73" s="24"/>
      <c r="J73" s="24"/>
      <c r="K73" s="25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31"/>
      <c r="BF73" s="30" t="str">
        <f t="shared" si="0"/>
        <v xml:space="preserve">  </v>
      </c>
      <c r="BG73" s="31"/>
    </row>
    <row r="74" spans="1:59" x14ac:dyDescent="0.15">
      <c r="A74" s="29"/>
      <c r="B74" s="29"/>
      <c r="C74" s="29"/>
      <c r="D74" s="29"/>
      <c r="E74" s="24"/>
      <c r="F74" s="24"/>
      <c r="G74" s="24"/>
      <c r="H74" s="24"/>
      <c r="I74" s="24"/>
      <c r="J74" s="24"/>
      <c r="K74" s="25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31"/>
      <c r="BF74" s="30" t="str">
        <f t="shared" si="0"/>
        <v xml:space="preserve">  </v>
      </c>
      <c r="BG74" s="31"/>
    </row>
    <row r="75" spans="1:59" x14ac:dyDescent="0.15">
      <c r="A75" s="29"/>
      <c r="B75" s="29"/>
      <c r="C75" s="29"/>
      <c r="D75" s="29"/>
      <c r="E75" s="24"/>
      <c r="F75" s="24"/>
      <c r="G75" s="24"/>
      <c r="H75" s="24"/>
      <c r="I75" s="24"/>
      <c r="J75" s="24"/>
      <c r="K75" s="25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31"/>
      <c r="BF75" s="30" t="str">
        <f t="shared" si="0"/>
        <v xml:space="preserve">  </v>
      </c>
      <c r="BG75" s="31"/>
    </row>
    <row r="76" spans="1:59" x14ac:dyDescent="0.15">
      <c r="A76" s="29"/>
      <c r="B76" s="29"/>
      <c r="C76" s="29"/>
      <c r="D76" s="29"/>
      <c r="E76" s="24"/>
      <c r="F76" s="24"/>
      <c r="G76" s="24"/>
      <c r="H76" s="24"/>
      <c r="I76" s="24"/>
      <c r="J76" s="24"/>
      <c r="K76" s="25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31"/>
      <c r="BF76" s="30" t="str">
        <f t="shared" si="0"/>
        <v xml:space="preserve">  </v>
      </c>
      <c r="BG76" s="31"/>
    </row>
  </sheetData>
  <mergeCells count="21">
    <mergeCell ref="W2:AG2"/>
    <mergeCell ref="A1:J1"/>
    <mergeCell ref="K1:BD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R2"/>
    <mergeCell ref="S2:T2"/>
    <mergeCell ref="U2:V2"/>
    <mergeCell ref="AH2:AM2"/>
    <mergeCell ref="AN2:AR2"/>
    <mergeCell ref="AT2:AU2"/>
    <mergeCell ref="AV2:BD2"/>
    <mergeCell ref="BF2:BF3"/>
  </mergeCells>
  <phoneticPr fontId="4"/>
  <conditionalFormatting sqref="M3:BD3">
    <cfRule type="expression" dxfId="7" priority="2">
      <formula>ISNUMBER(MATCH($O$77:$O$83,0))</formula>
    </cfRule>
  </conditionalFormatting>
  <conditionalFormatting sqref="L3:BD3">
    <cfRule type="expression" dxfId="6" priority="3">
      <formula>ISNUMBER(MATCH($L3,$O$77:$O$83,0))</formula>
    </cfRule>
  </conditionalFormatting>
  <conditionalFormatting sqref="M3:BD3">
    <cfRule type="expression" dxfId="5" priority="4">
      <formula>ISNUMBER(MATCH($L$4,$O$77:$O$83,0))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9F91AC7-6C62-4F6F-A7A7-C70EAD9141FF}">
            <xm:f>ISNUMBER(MATCH($L3,設定シート!#REF!,0))</xm:f>
            <x14:dxf>
              <fill>
                <patternFill>
                  <bgColor rgb="FFFF99CC"/>
                </patternFill>
              </fill>
            </x14:dxf>
          </x14:cfRule>
          <xm:sqref>L3:BD3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BN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6" sqref="B26"/>
    </sheetView>
  </sheetViews>
  <sheetFormatPr defaultRowHeight="16.5" x14ac:dyDescent="0.15"/>
  <cols>
    <col min="1" max="1" width="20.875" style="32" customWidth="1"/>
    <col min="2" max="4" width="12.375" style="32" customWidth="1"/>
    <col min="5" max="5" width="14.875" style="33" customWidth="1"/>
    <col min="6" max="6" width="4.625" style="33" customWidth="1"/>
    <col min="7" max="7" width="11.875" style="32" customWidth="1"/>
    <col min="8" max="52" width="4.625" style="33" customWidth="1"/>
    <col min="53" max="53" width="4.75" style="15" customWidth="1"/>
    <col min="54" max="54" width="13.125" style="16" bestFit="1" customWidth="1"/>
    <col min="55" max="55" width="22.25" style="16" bestFit="1" customWidth="1"/>
    <col min="56" max="56" width="11.375" style="16" bestFit="1" customWidth="1"/>
    <col min="57" max="57" width="6.375" style="16" bestFit="1" customWidth="1"/>
    <col min="58" max="58" width="11.375" style="16" bestFit="1" customWidth="1"/>
    <col min="59" max="59" width="18.625" style="16" bestFit="1" customWidth="1"/>
    <col min="60" max="60" width="4.5" style="16" customWidth="1"/>
    <col min="61" max="61" width="13.125" style="16" bestFit="1" customWidth="1"/>
    <col min="62" max="62" width="22.25" style="16" bestFit="1" customWidth="1"/>
    <col min="63" max="63" width="11.375" style="16" bestFit="1" customWidth="1"/>
    <col min="64" max="64" width="13.375" style="16" customWidth="1"/>
    <col min="65" max="65" width="11.375" style="16" bestFit="1" customWidth="1"/>
    <col min="66" max="66" width="18.625" style="16" bestFit="1" customWidth="1"/>
    <col min="67" max="16384" width="9" style="16"/>
  </cols>
  <sheetData>
    <row r="1" spans="1:66" x14ac:dyDescent="0.15">
      <c r="A1" s="67" t="s">
        <v>122</v>
      </c>
      <c r="B1" s="67"/>
      <c r="C1" s="67"/>
      <c r="D1" s="67"/>
      <c r="E1" s="68"/>
      <c r="F1" s="40"/>
      <c r="G1" s="87" t="s">
        <v>140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B1" s="85" t="s">
        <v>125</v>
      </c>
      <c r="BC1" s="85"/>
      <c r="BD1" s="85"/>
      <c r="BE1" s="85"/>
      <c r="BF1" s="85"/>
      <c r="BG1" s="85"/>
      <c r="BI1" s="83" t="s">
        <v>124</v>
      </c>
      <c r="BJ1" s="84"/>
      <c r="BK1" s="84"/>
      <c r="BL1" s="84"/>
      <c r="BM1" s="84"/>
      <c r="BN1" s="84"/>
    </row>
    <row r="2" spans="1:66" ht="33" customHeight="1" x14ac:dyDescent="0.15">
      <c r="A2" s="71" t="s">
        <v>89</v>
      </c>
      <c r="B2" s="72" t="s">
        <v>90</v>
      </c>
      <c r="C2" s="72" t="s">
        <v>91</v>
      </c>
      <c r="D2" s="72" t="s">
        <v>92</v>
      </c>
      <c r="E2" s="89" t="s">
        <v>123</v>
      </c>
      <c r="F2" s="41"/>
      <c r="G2" s="37" t="s">
        <v>99</v>
      </c>
      <c r="H2" s="44" t="s">
        <v>82</v>
      </c>
      <c r="I2" s="44" t="s">
        <v>82</v>
      </c>
      <c r="J2" s="44" t="s">
        <v>82</v>
      </c>
      <c r="K2" s="44" t="s">
        <v>82</v>
      </c>
      <c r="L2" s="44" t="s">
        <v>82</v>
      </c>
      <c r="M2" s="44" t="s">
        <v>82</v>
      </c>
      <c r="N2" s="46" t="s">
        <v>82</v>
      </c>
      <c r="O2" s="44" t="s">
        <v>83</v>
      </c>
      <c r="P2" s="46" t="s">
        <v>83</v>
      </c>
      <c r="Q2" s="44" t="s">
        <v>82</v>
      </c>
      <c r="R2" s="46" t="s">
        <v>82</v>
      </c>
      <c r="S2" s="44" t="s">
        <v>84</v>
      </c>
      <c r="T2" s="45" t="s">
        <v>84</v>
      </c>
      <c r="U2" s="45" t="s">
        <v>84</v>
      </c>
      <c r="V2" s="45" t="s">
        <v>84</v>
      </c>
      <c r="W2" s="45" t="s">
        <v>84</v>
      </c>
      <c r="X2" s="45" t="s">
        <v>84</v>
      </c>
      <c r="Y2" s="45" t="s">
        <v>84</v>
      </c>
      <c r="Z2" s="45" t="s">
        <v>84</v>
      </c>
      <c r="AA2" s="45" t="s">
        <v>84</v>
      </c>
      <c r="AB2" s="45" t="s">
        <v>84</v>
      </c>
      <c r="AC2" s="46" t="s">
        <v>84</v>
      </c>
      <c r="AD2" s="44" t="s">
        <v>85</v>
      </c>
      <c r="AE2" s="45" t="s">
        <v>85</v>
      </c>
      <c r="AF2" s="45" t="s">
        <v>85</v>
      </c>
      <c r="AG2" s="45" t="s">
        <v>85</v>
      </c>
      <c r="AH2" s="45" t="s">
        <v>85</v>
      </c>
      <c r="AI2" s="46" t="s">
        <v>85</v>
      </c>
      <c r="AJ2" s="44" t="s">
        <v>86</v>
      </c>
      <c r="AK2" s="45" t="s">
        <v>86</v>
      </c>
      <c r="AL2" s="45" t="s">
        <v>86</v>
      </c>
      <c r="AM2" s="45" t="s">
        <v>86</v>
      </c>
      <c r="AN2" s="46" t="s">
        <v>86</v>
      </c>
      <c r="AO2" s="18" t="s">
        <v>83</v>
      </c>
      <c r="AP2" s="44" t="s">
        <v>100</v>
      </c>
      <c r="AQ2" s="46" t="s">
        <v>126</v>
      </c>
      <c r="AR2" s="44" t="s">
        <v>87</v>
      </c>
      <c r="AS2" s="45" t="s">
        <v>87</v>
      </c>
      <c r="AT2" s="45" t="s">
        <v>87</v>
      </c>
      <c r="AU2" s="45" t="s">
        <v>87</v>
      </c>
      <c r="AV2" s="45" t="s">
        <v>87</v>
      </c>
      <c r="AW2" s="45" t="s">
        <v>87</v>
      </c>
      <c r="AX2" s="45" t="s">
        <v>87</v>
      </c>
      <c r="AY2" s="45" t="s">
        <v>87</v>
      </c>
      <c r="AZ2" s="46" t="s">
        <v>87</v>
      </c>
      <c r="BA2" s="35"/>
      <c r="BB2" s="86"/>
      <c r="BC2" s="86"/>
      <c r="BD2" s="86"/>
      <c r="BE2" s="86"/>
      <c r="BF2" s="86"/>
      <c r="BG2" s="86"/>
      <c r="BI2" s="62" t="str">
        <f t="shared" ref="BI2:BN2" si="0">BI3&amp;CHAR(10)
&amp;"（"&amp;BI38&amp;"例）"</f>
        <v>痛み・痛み関連
（2例）</v>
      </c>
      <c r="BJ2" s="62" t="str">
        <f t="shared" si="0"/>
        <v>身体機能・日常生活の状態
（2例）</v>
      </c>
      <c r="BK2" s="62" t="str">
        <f t="shared" si="0"/>
        <v>社会生活機能
（2例）</v>
      </c>
      <c r="BL2" s="62" t="str">
        <f t="shared" si="0"/>
        <v>靴関連
（2例）</v>
      </c>
      <c r="BM2" s="62" t="str">
        <f t="shared" si="0"/>
        <v>全体的健康感
（2例）</v>
      </c>
      <c r="BN2" s="62" t="str">
        <f t="shared" si="0"/>
        <v>スポーツ（選択項目）
（2例）</v>
      </c>
    </row>
    <row r="3" spans="1:66" x14ac:dyDescent="0.15">
      <c r="A3" s="71"/>
      <c r="B3" s="73"/>
      <c r="C3" s="73"/>
      <c r="D3" s="73"/>
      <c r="E3" s="89"/>
      <c r="F3" s="41"/>
      <c r="G3" s="38" t="s">
        <v>102</v>
      </c>
      <c r="H3" s="21" t="s">
        <v>0</v>
      </c>
      <c r="I3" s="21" t="s">
        <v>1</v>
      </c>
      <c r="J3" s="21" t="s">
        <v>2</v>
      </c>
      <c r="K3" s="21" t="s">
        <v>3</v>
      </c>
      <c r="L3" s="21" t="s">
        <v>4</v>
      </c>
      <c r="M3" s="21" t="s">
        <v>5</v>
      </c>
      <c r="N3" s="21" t="s">
        <v>6</v>
      </c>
      <c r="O3" s="21" t="s">
        <v>7</v>
      </c>
      <c r="P3" s="21" t="s">
        <v>8</v>
      </c>
      <c r="Q3" s="21" t="s">
        <v>9</v>
      </c>
      <c r="R3" s="21" t="s">
        <v>10</v>
      </c>
      <c r="S3" s="21" t="s">
        <v>11</v>
      </c>
      <c r="T3" s="21" t="s">
        <v>12</v>
      </c>
      <c r="U3" s="21" t="s">
        <v>13</v>
      </c>
      <c r="V3" s="21" t="s">
        <v>14</v>
      </c>
      <c r="W3" s="21" t="s">
        <v>15</v>
      </c>
      <c r="X3" s="21" t="s">
        <v>16</v>
      </c>
      <c r="Y3" s="21" t="s">
        <v>17</v>
      </c>
      <c r="Z3" s="21" t="s">
        <v>18</v>
      </c>
      <c r="AA3" s="21" t="s">
        <v>19</v>
      </c>
      <c r="AB3" s="21" t="s">
        <v>20</v>
      </c>
      <c r="AC3" s="21" t="s">
        <v>21</v>
      </c>
      <c r="AD3" s="21" t="s">
        <v>22</v>
      </c>
      <c r="AE3" s="21" t="s">
        <v>23</v>
      </c>
      <c r="AF3" s="21" t="s">
        <v>24</v>
      </c>
      <c r="AG3" s="21" t="s">
        <v>25</v>
      </c>
      <c r="AH3" s="21" t="s">
        <v>26</v>
      </c>
      <c r="AI3" s="21" t="s">
        <v>27</v>
      </c>
      <c r="AJ3" s="21" t="s">
        <v>28</v>
      </c>
      <c r="AK3" s="21" t="s">
        <v>29</v>
      </c>
      <c r="AL3" s="21" t="s">
        <v>30</v>
      </c>
      <c r="AM3" s="21" t="s">
        <v>31</v>
      </c>
      <c r="AN3" s="21" t="s">
        <v>32</v>
      </c>
      <c r="AO3" s="21" t="s">
        <v>33</v>
      </c>
      <c r="AP3" s="21" t="s">
        <v>103</v>
      </c>
      <c r="AQ3" s="21" t="s">
        <v>103</v>
      </c>
      <c r="AR3" s="21" t="s">
        <v>34</v>
      </c>
      <c r="AS3" s="21" t="s">
        <v>35</v>
      </c>
      <c r="AT3" s="21" t="s">
        <v>36</v>
      </c>
      <c r="AU3" s="21" t="s">
        <v>37</v>
      </c>
      <c r="AV3" s="21" t="s">
        <v>38</v>
      </c>
      <c r="AW3" s="21" t="s">
        <v>39</v>
      </c>
      <c r="AX3" s="21" t="s">
        <v>40</v>
      </c>
      <c r="AY3" s="21" t="s">
        <v>41</v>
      </c>
      <c r="AZ3" s="21" t="s">
        <v>42</v>
      </c>
      <c r="BA3" s="35"/>
      <c r="BB3" s="22" t="s">
        <v>82</v>
      </c>
      <c r="BC3" s="22" t="s">
        <v>84</v>
      </c>
      <c r="BD3" s="22" t="s">
        <v>85</v>
      </c>
      <c r="BE3" s="22" t="s">
        <v>83</v>
      </c>
      <c r="BF3" s="22" t="s">
        <v>86</v>
      </c>
      <c r="BG3" s="22" t="s">
        <v>87</v>
      </c>
      <c r="BI3" s="61" t="s">
        <v>133</v>
      </c>
      <c r="BJ3" s="22" t="s">
        <v>84</v>
      </c>
      <c r="BK3" s="22" t="s">
        <v>85</v>
      </c>
      <c r="BL3" s="22" t="s">
        <v>83</v>
      </c>
      <c r="BM3" s="22" t="s">
        <v>86</v>
      </c>
      <c r="BN3" s="22" t="s">
        <v>87</v>
      </c>
    </row>
    <row r="4" spans="1:66" x14ac:dyDescent="0.15">
      <c r="A4" s="23" t="str">
        <f>IF(アンケート結果貼り付け用!A4="","",アンケート結果貼り付け用!A4)</f>
        <v>てすと太郎</v>
      </c>
      <c r="B4" s="23" t="str">
        <f>IF(アンケート結果貼り付け用!B4="","",アンケート結果貼り付け用!B4)</f>
        <v>てすとたろう</v>
      </c>
      <c r="C4" s="23" t="str">
        <f>IF(アンケート結果貼り付け用!C4="","",アンケート結果貼り付け用!C4)</f>
        <v>昭和35.01.01</v>
      </c>
      <c r="D4" s="23" t="str">
        <f>IF(アンケート結果貼り付け用!D4="","",アンケート結果貼り付け用!D4)</f>
        <v>男</v>
      </c>
      <c r="E4" s="34" t="str">
        <f>IF(アンケート結果貼り付け用!BF4="","",アンケート結果貼り付け用!BF4)</f>
        <v xml:space="preserve">距骨骨折 関節リウマチ </v>
      </c>
      <c r="F4" s="42"/>
      <c r="G4" s="39"/>
      <c r="H4" s="24">
        <f>IF(アンケート結果貼り付け用!L4="","",アンケート結果貼り付け用!L4)</f>
        <v>4</v>
      </c>
      <c r="I4" s="24">
        <f>IF(アンケート結果貼り付け用!M4="","",アンケート結果貼り付け用!M4)</f>
        <v>4</v>
      </c>
      <c r="J4" s="36">
        <f>IF(アンケート結果貼り付け用!N4="","",(10-アンケート結果貼り付け用!N4)*0.4)</f>
        <v>2</v>
      </c>
      <c r="K4" s="24">
        <f>IF(アンケート結果貼り付け用!O4="","",アンケート結果貼り付け用!O4)</f>
        <v>2</v>
      </c>
      <c r="L4" s="24">
        <f>IF(アンケート結果貼り付け用!P4="","",アンケート結果貼り付け用!P4)</f>
        <v>2</v>
      </c>
      <c r="M4" s="24">
        <f>IF(アンケート結果貼り付け用!Q4="","",アンケート結果貼り付け用!Q4)</f>
        <v>2</v>
      </c>
      <c r="N4" s="24">
        <f>IF(アンケート結果貼り付け用!R4="","",アンケート結果貼り付け用!R4)</f>
        <v>2</v>
      </c>
      <c r="O4" s="24">
        <f>IF(アンケート結果貼り付け用!S4="","",アンケート結果貼り付け用!S4)</f>
        <v>2</v>
      </c>
      <c r="P4" s="24">
        <f>IF(アンケート結果貼り付け用!T4="","",アンケート結果貼り付け用!T4)</f>
        <v>2</v>
      </c>
      <c r="Q4" s="24">
        <f>IF(アンケート結果貼り付け用!U4="","",アンケート結果貼り付け用!U4)</f>
        <v>2</v>
      </c>
      <c r="R4" s="24">
        <f>IF(アンケート結果貼り付け用!V4="","",アンケート結果貼り付け用!V4)</f>
        <v>2</v>
      </c>
      <c r="S4" s="24">
        <f>IF(アンケート結果貼り付け用!W4="","",アンケート結果貼り付け用!W4)</f>
        <v>2</v>
      </c>
      <c r="T4" s="24">
        <f>IF(アンケート結果貼り付け用!X4="","",アンケート結果貼り付け用!X4)</f>
        <v>1</v>
      </c>
      <c r="U4" s="24">
        <f>IF(アンケート結果貼り付け用!Y4="","",アンケート結果貼り付け用!Y4)</f>
        <v>2</v>
      </c>
      <c r="V4" s="24">
        <f>IF(アンケート結果貼り付け用!Z4="","",アンケート結果貼り付け用!Z4)</f>
        <v>2</v>
      </c>
      <c r="W4" s="24">
        <f>IF(アンケート結果貼り付け用!AA4="","",アンケート結果貼り付け用!AA4)</f>
        <v>2</v>
      </c>
      <c r="X4" s="24">
        <f>IF(アンケート結果貼り付け用!AB4="","",アンケート結果貼り付け用!AB4)</f>
        <v>2</v>
      </c>
      <c r="Y4" s="24">
        <f>IF(アンケート結果貼り付け用!AC4="","",アンケート結果貼り付け用!AC4)</f>
        <v>2</v>
      </c>
      <c r="Z4" s="24">
        <f>IF(アンケート結果貼り付け用!AD4="","",アンケート結果貼り付け用!AD4)</f>
        <v>2</v>
      </c>
      <c r="AA4" s="24">
        <f>IF(アンケート結果貼り付け用!AE4="","",アンケート結果貼り付け用!AE4)</f>
        <v>2</v>
      </c>
      <c r="AB4" s="24">
        <f>IF(アンケート結果貼り付け用!AF4="","",アンケート結果貼り付け用!AF4)</f>
        <v>2</v>
      </c>
      <c r="AC4" s="24">
        <f>IF(アンケート結果貼り付け用!AG4="","",アンケート結果貼り付け用!AG4)</f>
        <v>2</v>
      </c>
      <c r="AD4" s="24">
        <f>IF(アンケート結果貼り付け用!AH4="","",アンケート結果貼り付け用!AH4)</f>
        <v>2</v>
      </c>
      <c r="AE4" s="24">
        <f>IF(アンケート結果貼り付け用!AI4="","",アンケート結果貼り付け用!AI4)</f>
        <v>2</v>
      </c>
      <c r="AF4" s="24">
        <f>IF(アンケート結果貼り付け用!AJ4="","",アンケート結果貼り付け用!AJ4)</f>
        <v>2</v>
      </c>
      <c r="AG4" s="24">
        <f>IF(アンケート結果貼り付け用!AK4="","",アンケート結果貼り付け用!AK4)</f>
        <v>2</v>
      </c>
      <c r="AH4" s="24">
        <f>IF(アンケート結果貼り付け用!AL4="","",アンケート結果貼り付け用!AL4)</f>
        <v>2</v>
      </c>
      <c r="AI4" s="24">
        <f>IF(アンケート結果貼り付け用!AM4="","",アンケート結果貼り付け用!AM4)</f>
        <v>2</v>
      </c>
      <c r="AJ4" s="24">
        <f>IF(アンケート結果貼り付け用!AN4="","",アンケート結果貼り付け用!AN4)</f>
        <v>2</v>
      </c>
      <c r="AK4" s="24">
        <f>IF(アンケート結果貼り付け用!AO4="","",アンケート結果貼り付け用!AO4)</f>
        <v>2</v>
      </c>
      <c r="AL4" s="24">
        <f>IF(アンケート結果貼り付け用!AP4="","",アンケート結果貼り付け用!AP4)</f>
        <v>2</v>
      </c>
      <c r="AM4" s="24">
        <f>IF(アンケート結果貼り付け用!AQ4="","",アンケート結果貼り付け用!AQ4)</f>
        <v>2</v>
      </c>
      <c r="AN4" s="24">
        <f>IF(アンケート結果貼り付け用!AR4="","",アンケート結果貼り付け用!AR4)</f>
        <v>2</v>
      </c>
      <c r="AO4" s="24">
        <f>IF(アンケート結果貼り付け用!AS4="","",アンケート結果貼り付け用!AS4)</f>
        <v>2</v>
      </c>
      <c r="AP4" s="24" t="str">
        <f>IF(アンケート結果貼り付け用!AT4="","",アンケート結果貼り付け用!AT4)</f>
        <v/>
      </c>
      <c r="AQ4" s="24" t="str">
        <f>IF(アンケート結果貼り付け用!AU4="","",アンケート結果貼り付け用!AU4)</f>
        <v/>
      </c>
      <c r="AR4" s="24">
        <f>IF(アンケート結果貼り付け用!AV4="","",アンケート結果貼り付け用!AV4)</f>
        <v>2</v>
      </c>
      <c r="AS4" s="24">
        <f>IF(アンケート結果貼り付け用!AW4="","",アンケート結果貼り付け用!AW4)</f>
        <v>2</v>
      </c>
      <c r="AT4" s="24">
        <f>IF(アンケート結果貼り付け用!AX4="","",アンケート結果貼り付け用!AX4)</f>
        <v>2</v>
      </c>
      <c r="AU4" s="24">
        <f>IF(アンケート結果貼り付け用!AY4="","",アンケート結果貼り付け用!AY4)</f>
        <v>2</v>
      </c>
      <c r="AV4" s="24">
        <f>IF(アンケート結果貼り付け用!AZ4="","",アンケート結果貼り付け用!AZ4)</f>
        <v>2</v>
      </c>
      <c r="AW4" s="24">
        <f>IF(アンケート結果貼り付け用!BA4="","",アンケート結果貼り付け用!BA4)</f>
        <v>2</v>
      </c>
      <c r="AX4" s="24">
        <f>IF(アンケート結果貼り付け用!BB4="","",アンケート結果貼り付け用!BB4)</f>
        <v>2</v>
      </c>
      <c r="AY4" s="24">
        <f>IF(アンケート結果貼り付け用!BC4="","",アンケート結果貼り付け用!BC4)</f>
        <v>2</v>
      </c>
      <c r="AZ4" s="36">
        <f>IF(アンケート結果貼り付け用!BD4="","",アンケート結果貼り付け用!BD4*0.4)</f>
        <v>3.8000000000000003</v>
      </c>
      <c r="BA4" s="31"/>
      <c r="BB4" s="28">
        <f>IF(A4="","",SUM(H4:N4,Q4:R4))</f>
        <v>22</v>
      </c>
      <c r="BC4" s="28">
        <f>IF(A4="","",SUM(S4:AC4))</f>
        <v>21</v>
      </c>
      <c r="BD4" s="43">
        <f>IF(A4="","",SUM(AD4:AI4))</f>
        <v>12</v>
      </c>
      <c r="BE4" s="43">
        <f>IF(A4="","",SUM(O4:P4,AO4))</f>
        <v>6</v>
      </c>
      <c r="BF4" s="43">
        <f>IF(A4="","",SUM(AJ4:AN4))</f>
        <v>10</v>
      </c>
      <c r="BG4" s="43">
        <f>IF(A4="","",SUM(AR4:AZ4))</f>
        <v>19.8</v>
      </c>
      <c r="BI4" s="43">
        <f>IF(A4="","",IF(SUMPRODUCT(($H$2:$AZ$2=$BI$3)*(H4:AZ4=""))&gt;0,"",SUMIF($H$2:$AZ$2,$BI$3,H4:AZ4)*25/設定シート!$R$5))</f>
        <v>61.111111111111114</v>
      </c>
      <c r="BJ4" s="43">
        <f>IF(A4="","",IF(SUMPRODUCT(($H$2:$AZ$2=$BJ$3)*(H4:AZ4=""))&gt;0,"",SUMIF($H$2:$AZ$2,$BJ$3,H4:AZ4)*25/設定シート!$R$6))</f>
        <v>47.727272727272727</v>
      </c>
      <c r="BK4" s="43">
        <f>IF(A4="","",IF(SUMPRODUCT(($H$2:$AZ$2=$BK$3)*(H4:AZ4=""))&gt;0,"",SUMIF($H$2:$AZ$2,$BK$3,H4:AZ4)*25/設定シート!$R$7))</f>
        <v>50</v>
      </c>
      <c r="BL4" s="43">
        <f>IF(A4="","",IF(SUMPRODUCT(($H$2:$AZ$2=$BL$3)*(H4:AZ4=""))&gt;0,"",SUMIF($H$2:$AZ$2,$BL$3,H4:AZ4)*25/設定シート!$R$8))</f>
        <v>50</v>
      </c>
      <c r="BM4" s="43">
        <f>IF(A4="","",IF(SUMPRODUCT(($H$2:$AZ$2=$BM$3)*(H4:AZ4=""))&gt;0,"",SUMIF($H$2:$AZ$2,$BM$3,H4:AZ4)*25/設定シート!$R$9))</f>
        <v>50</v>
      </c>
      <c r="BN4" s="43">
        <f>IF(A4="","",IF(SUMPRODUCT(($H$2:$AZ$2=$BN$3)*(H4:AZ4=""))&gt;0,"",SUMIF($H$2:$AZ$2,$BN$3,H4:AZ4)*25/設定シート!$R$10))</f>
        <v>55</v>
      </c>
    </row>
    <row r="5" spans="1:66" x14ac:dyDescent="0.15">
      <c r="A5" s="29" t="str">
        <f>IF(アンケート結果貼り付け用!A5="","",アンケート結果貼り付け用!A5)</f>
        <v>てすと花子</v>
      </c>
      <c r="B5" s="29" t="str">
        <f>IF(アンケート結果貼り付け用!B5="","",アンケート結果貼り付け用!B5)</f>
        <v>てすとはなこ</v>
      </c>
      <c r="C5" s="29" t="str">
        <f>IF(アンケート結果貼り付け用!C5="","",アンケート結果貼り付け用!C5)</f>
        <v>昭和58.08.08</v>
      </c>
      <c r="D5" s="29" t="str">
        <f>IF(アンケート結果貼り付け用!D5="","",アンケート結果貼り付け用!D5)</f>
        <v>女</v>
      </c>
      <c r="E5" s="34" t="str">
        <f>IF(アンケート結果貼り付け用!BF5="","",アンケート結果貼り付け用!BF5)</f>
        <v>痛風 扁平足 疲労骨折</v>
      </c>
      <c r="F5" s="42"/>
      <c r="G5" s="39"/>
      <c r="H5" s="24">
        <f>IF(アンケート結果貼り付け用!L5="","",アンケート結果貼り付け用!L5)</f>
        <v>3</v>
      </c>
      <c r="I5" s="24">
        <f>IF(アンケート結果貼り付け用!M5="","",アンケート結果貼り付け用!M5)</f>
        <v>4</v>
      </c>
      <c r="J5" s="36">
        <f>IF(アンケート結果貼り付け用!N5="","",(10-アンケート結果貼り付け用!N5)*0.4)</f>
        <v>2</v>
      </c>
      <c r="K5" s="24">
        <f>IF(アンケート結果貼り付け用!O5="","",アンケート結果貼り付け用!O5)</f>
        <v>2</v>
      </c>
      <c r="L5" s="24">
        <f>IF(アンケート結果貼り付け用!P5="","",アンケート結果貼り付け用!P5)</f>
        <v>4</v>
      </c>
      <c r="M5" s="24">
        <f>IF(アンケート結果貼り付け用!Q5="","",アンケート結果貼り付け用!Q5)</f>
        <v>2</v>
      </c>
      <c r="N5" s="24">
        <f>IF(アンケート結果貼り付け用!R5="","",アンケート結果貼り付け用!R5)</f>
        <v>4</v>
      </c>
      <c r="O5" s="24">
        <f>IF(アンケート結果貼り付け用!S5="","",アンケート結果貼り付け用!S5)</f>
        <v>0</v>
      </c>
      <c r="P5" s="24">
        <f>IF(アンケート結果貼り付け用!T5="","",アンケート結果貼り付け用!T5)</f>
        <v>1</v>
      </c>
      <c r="Q5" s="24">
        <f>IF(アンケート結果貼り付け用!U5="","",アンケート結果貼り付け用!U5)</f>
        <v>0</v>
      </c>
      <c r="R5" s="24">
        <f>IF(アンケート結果貼り付け用!V5="","",アンケート結果貼り付け用!V5)</f>
        <v>2</v>
      </c>
      <c r="S5" s="24">
        <f>IF(アンケート結果貼り付け用!W5="","",アンケート結果貼り付け用!W5)</f>
        <v>2</v>
      </c>
      <c r="T5" s="24">
        <f>IF(アンケート結果貼り付け用!X5="","",アンケート結果貼り付け用!X5)</f>
        <v>2</v>
      </c>
      <c r="U5" s="24">
        <f>IF(アンケート結果貼り付け用!Y5="","",アンケート結果貼り付け用!Y5)</f>
        <v>3</v>
      </c>
      <c r="V5" s="24">
        <f>IF(アンケート結果貼り付け用!Z5="","",アンケート結果貼り付け用!Z5)</f>
        <v>3</v>
      </c>
      <c r="W5" s="24">
        <f>IF(アンケート結果貼り付け用!AA5="","",アンケート結果貼り付け用!AA5)</f>
        <v>4</v>
      </c>
      <c r="X5" s="24">
        <f>IF(アンケート結果貼り付け用!AB5="","",アンケート結果貼り付け用!AB5)</f>
        <v>2</v>
      </c>
      <c r="Y5" s="24">
        <f>IF(アンケート結果貼り付け用!AC5="","",アンケート結果貼り付け用!AC5)</f>
        <v>4</v>
      </c>
      <c r="Z5" s="24">
        <f>IF(アンケート結果貼り付け用!AD5="","",アンケート結果貼り付け用!AD5)</f>
        <v>3</v>
      </c>
      <c r="AA5" s="24">
        <f>IF(アンケート結果貼り付け用!AE5="","",アンケート結果貼り付け用!AE5)</f>
        <v>4</v>
      </c>
      <c r="AB5" s="24">
        <f>IF(アンケート結果貼り付け用!AF5="","",アンケート結果貼り付け用!AF5)</f>
        <v>4</v>
      </c>
      <c r="AC5" s="24">
        <f>IF(アンケート結果貼り付け用!AG5="","",アンケート結果貼り付け用!AG5)</f>
        <v>2</v>
      </c>
      <c r="AD5" s="24">
        <f>IF(アンケート結果貼り付け用!AH5="","",アンケート結果貼り付け用!AH5)</f>
        <v>4</v>
      </c>
      <c r="AE5" s="24">
        <f>IF(アンケート結果貼り付け用!AI5="","",アンケート結果貼り付け用!AI5)</f>
        <v>2</v>
      </c>
      <c r="AF5" s="24">
        <f>IF(アンケート結果貼り付け用!AJ5="","",アンケート結果貼り付け用!AJ5)</f>
        <v>4</v>
      </c>
      <c r="AG5" s="24">
        <f>IF(アンケート結果貼り付け用!AK5="","",アンケート結果貼り付け用!AK5)</f>
        <v>0</v>
      </c>
      <c r="AH5" s="24">
        <f>IF(アンケート結果貼り付け用!AL5="","",アンケート結果貼り付け用!AL5)</f>
        <v>1</v>
      </c>
      <c r="AI5" s="24">
        <f>IF(アンケート結果貼り付け用!AM5="","",アンケート結果貼り付け用!AM5)</f>
        <v>0</v>
      </c>
      <c r="AJ5" s="24">
        <f>IF(アンケート結果貼り付け用!AN5="","",アンケート結果貼り付け用!AN5)</f>
        <v>2</v>
      </c>
      <c r="AK5" s="24">
        <f>IF(アンケート結果貼り付け用!AO5="","",アンケート結果貼り付け用!AO5)</f>
        <v>2</v>
      </c>
      <c r="AL5" s="24">
        <f>IF(アンケート結果貼り付け用!AP5="","",アンケート結果貼り付け用!AP5)</f>
        <v>2</v>
      </c>
      <c r="AM5" s="24">
        <f>IF(アンケート結果貼り付け用!AQ5="","",アンケート結果貼り付け用!AQ5)</f>
        <v>3</v>
      </c>
      <c r="AN5" s="24">
        <f>IF(アンケート結果貼り付け用!AR5="","",アンケート結果貼り付け用!AR5)</f>
        <v>3</v>
      </c>
      <c r="AO5" s="24">
        <f>IF(アンケート結果貼り付け用!AS5="","",アンケート結果貼り付け用!AS5)</f>
        <v>4</v>
      </c>
      <c r="AP5" s="24" t="str">
        <f>IF(アンケート結果貼り付け用!AT5="","",アンケート結果貼り付け用!AT5)</f>
        <v>ダンス</v>
      </c>
      <c r="AQ5" s="24" t="str">
        <f>IF(アンケート結果貼り付け用!AU5="","",アンケート結果貼り付け用!AU5)</f>
        <v/>
      </c>
      <c r="AR5" s="24">
        <f>IF(アンケート結果貼り付け用!AV5="","",アンケート結果貼り付け用!AV5)</f>
        <v>3</v>
      </c>
      <c r="AS5" s="24">
        <f>IF(アンケート結果貼り付け用!AW5="","",アンケート結果貼り付け用!AW5)</f>
        <v>4</v>
      </c>
      <c r="AT5" s="24">
        <f>IF(アンケート結果貼り付け用!AX5="","",アンケート結果貼り付け用!AX5)</f>
        <v>3</v>
      </c>
      <c r="AU5" s="24">
        <f>IF(アンケート結果貼り付け用!AY5="","",アンケート結果貼り付け用!AY5)</f>
        <v>4</v>
      </c>
      <c r="AV5" s="24">
        <f>IF(アンケート結果貼り付け用!AZ5="","",アンケート結果貼り付け用!AZ5)</f>
        <v>4</v>
      </c>
      <c r="AW5" s="24">
        <f>IF(アンケート結果貼り付け用!BA5="","",アンケート結果貼り付け用!BA5)</f>
        <v>2</v>
      </c>
      <c r="AX5" s="24">
        <f>IF(アンケート結果貼り付け用!BB5="","",アンケート結果貼り付け用!BB5)</f>
        <v>3</v>
      </c>
      <c r="AY5" s="24">
        <f>IF(アンケート結果貼り付け用!BC5="","",アンケート結果貼り付け用!BC5)</f>
        <v>3</v>
      </c>
      <c r="AZ5" s="36">
        <f>IF(アンケート結果貼り付け用!BD5="","",アンケート結果貼り付け用!BD5*0.4)</f>
        <v>2</v>
      </c>
      <c r="BA5" s="31"/>
      <c r="BB5" s="28">
        <f t="shared" ref="BB5:BB6" si="1">IF(A5="","",SUM(H5:N5,Q5:R5))</f>
        <v>23</v>
      </c>
      <c r="BC5" s="28">
        <f t="shared" ref="BC5:BC6" si="2">IF(A5="","",SUM(S5:AC5))</f>
        <v>33</v>
      </c>
      <c r="BD5" s="43">
        <f t="shared" ref="BD5:BD6" si="3">IF(A5="","",SUM(AD5:AI5))</f>
        <v>11</v>
      </c>
      <c r="BE5" s="43">
        <f t="shared" ref="BE5:BE6" si="4">IF(A5="","",SUM(O5:P5,AO5))</f>
        <v>5</v>
      </c>
      <c r="BF5" s="43">
        <f t="shared" ref="BF5:BF6" si="5">IF(A5="","",SUM(AJ5:AN5))</f>
        <v>12</v>
      </c>
      <c r="BG5" s="43">
        <f t="shared" ref="BG5:BG6" si="6">IF(A5="","",SUM(AR5:AZ5))</f>
        <v>28</v>
      </c>
      <c r="BI5" s="43">
        <f>IF(A5="","",IF(SUMPRODUCT(($H$2:$AZ$2=$BI$3)*(H5:AZ5=""))&gt;0,"",SUMIF($H$2:$AZ$2,$BI$3,H5:AZ5)*25/設定シート!$R$5))</f>
        <v>63.888888888888886</v>
      </c>
      <c r="BJ5" s="43">
        <f>IF(A5="","",IF(SUMPRODUCT(($H$2:$AZ$2=$BJ$3)*(H5:AZ5=""))&gt;0,"",SUMIF($H$2:$AZ$2,$BJ$3,H5:AZ5)*25/設定シート!$R$6))</f>
        <v>75</v>
      </c>
      <c r="BK5" s="43">
        <f>IF(A5="","",IF(SUMPRODUCT(($H$2:$AZ$2=$BK$3)*(H5:AZ5=""))&gt;0,"",SUMIF($H$2:$AZ$2,$BK$3,H5:AZ5)*25/設定シート!$R$7))</f>
        <v>45.833333333333336</v>
      </c>
      <c r="BL5" s="43">
        <f>IF(A5="","",IF(SUMPRODUCT(($H$2:$AZ$2=$BL$3)*(H5:AZ5=""))&gt;0,"",SUMIF($H$2:$AZ$2,$BL$3,H5:AZ5)*25/設定シート!$R$8))</f>
        <v>41.666666666666664</v>
      </c>
      <c r="BM5" s="43">
        <f>IF(A5="","",IF(SUMPRODUCT(($H$2:$AZ$2=$BM$3)*(H5:AZ5=""))&gt;0,"",SUMIF($H$2:$AZ$2,$BM$3,H5:AZ5)*25/設定シート!$R$9))</f>
        <v>60</v>
      </c>
      <c r="BN5" s="43">
        <f>IF(A5="","",IF(SUMPRODUCT(($H$2:$AZ$2=$BN$3)*(H5:AZ5=""))&gt;0,"",SUMIF($H$2:$AZ$2,$BN$3,H5:AZ5)*25/設定シート!$R$10))</f>
        <v>77.777777777777771</v>
      </c>
    </row>
    <row r="6" spans="1:66" x14ac:dyDescent="0.15">
      <c r="A6" s="29" t="str">
        <f>IF(アンケート結果貼り付け用!A6="","",アンケート結果貼り付け用!A6)</f>
        <v/>
      </c>
      <c r="B6" s="29" t="str">
        <f>IF(アンケート結果貼り付け用!B6="","",アンケート結果貼り付け用!B6)</f>
        <v/>
      </c>
      <c r="C6" s="29" t="str">
        <f>IF(アンケート結果貼り付け用!C6="","",アンケート結果貼り付け用!C6)</f>
        <v/>
      </c>
      <c r="D6" s="29" t="str">
        <f>IF(アンケート結果貼り付け用!D6="","",アンケート結果貼り付け用!D6)</f>
        <v/>
      </c>
      <c r="E6" s="34" t="str">
        <f>IF(アンケート結果貼り付け用!BF6="","",アンケート結果貼り付け用!BF6)</f>
        <v xml:space="preserve">  </v>
      </c>
      <c r="F6" s="42"/>
      <c r="G6" s="39"/>
      <c r="H6" s="24" t="str">
        <f>IF(アンケート結果貼り付け用!L6="","",アンケート結果貼り付け用!L6)</f>
        <v/>
      </c>
      <c r="I6" s="24" t="str">
        <f>IF(アンケート結果貼り付け用!M6="","",アンケート結果貼り付け用!M6)</f>
        <v/>
      </c>
      <c r="J6" s="36" t="str">
        <f>IF(アンケート結果貼り付け用!N6="","",(10-アンケート結果貼り付け用!N6)*0.4)</f>
        <v/>
      </c>
      <c r="K6" s="24" t="str">
        <f>IF(アンケート結果貼り付け用!O6="","",アンケート結果貼り付け用!O6)</f>
        <v/>
      </c>
      <c r="L6" s="24" t="str">
        <f>IF(アンケート結果貼り付け用!P6="","",アンケート結果貼り付け用!P6)</f>
        <v/>
      </c>
      <c r="M6" s="24" t="str">
        <f>IF(アンケート結果貼り付け用!Q6="","",アンケート結果貼り付け用!Q6)</f>
        <v/>
      </c>
      <c r="N6" s="24" t="str">
        <f>IF(アンケート結果貼り付け用!R6="","",アンケート結果貼り付け用!R6)</f>
        <v/>
      </c>
      <c r="O6" s="24" t="str">
        <f>IF(アンケート結果貼り付け用!S6="","",アンケート結果貼り付け用!S6)</f>
        <v/>
      </c>
      <c r="P6" s="24" t="str">
        <f>IF(アンケート結果貼り付け用!T6="","",アンケート結果貼り付け用!T6)</f>
        <v/>
      </c>
      <c r="Q6" s="24" t="str">
        <f>IF(アンケート結果貼り付け用!U6="","",アンケート結果貼り付け用!U6)</f>
        <v/>
      </c>
      <c r="R6" s="24" t="str">
        <f>IF(アンケート結果貼り付け用!V6="","",アンケート結果貼り付け用!V6)</f>
        <v/>
      </c>
      <c r="S6" s="24" t="str">
        <f>IF(アンケート結果貼り付け用!W6="","",アンケート結果貼り付け用!W6)</f>
        <v/>
      </c>
      <c r="T6" s="24" t="str">
        <f>IF(アンケート結果貼り付け用!X6="","",アンケート結果貼り付け用!X6)</f>
        <v/>
      </c>
      <c r="U6" s="24" t="str">
        <f>IF(アンケート結果貼り付け用!Y6="","",アンケート結果貼り付け用!Y6)</f>
        <v/>
      </c>
      <c r="V6" s="24" t="str">
        <f>IF(アンケート結果貼り付け用!Z6="","",アンケート結果貼り付け用!Z6)</f>
        <v/>
      </c>
      <c r="W6" s="24" t="str">
        <f>IF(アンケート結果貼り付け用!AA6="","",アンケート結果貼り付け用!AA6)</f>
        <v/>
      </c>
      <c r="X6" s="24" t="str">
        <f>IF(アンケート結果貼り付け用!AB6="","",アンケート結果貼り付け用!AB6)</f>
        <v/>
      </c>
      <c r="Y6" s="24" t="str">
        <f>IF(アンケート結果貼り付け用!AC6="","",アンケート結果貼り付け用!AC6)</f>
        <v/>
      </c>
      <c r="Z6" s="24" t="str">
        <f>IF(アンケート結果貼り付け用!AD6="","",アンケート結果貼り付け用!AD6)</f>
        <v/>
      </c>
      <c r="AA6" s="24" t="str">
        <f>IF(アンケート結果貼り付け用!AE6="","",アンケート結果貼り付け用!AE6)</f>
        <v/>
      </c>
      <c r="AB6" s="24" t="str">
        <f>IF(アンケート結果貼り付け用!AF6="","",アンケート結果貼り付け用!AF6)</f>
        <v/>
      </c>
      <c r="AC6" s="24" t="str">
        <f>IF(アンケート結果貼り付け用!AG6="","",アンケート結果貼り付け用!AG6)</f>
        <v/>
      </c>
      <c r="AD6" s="24" t="str">
        <f>IF(アンケート結果貼り付け用!AH6="","",アンケート結果貼り付け用!AH6)</f>
        <v/>
      </c>
      <c r="AE6" s="24" t="str">
        <f>IF(アンケート結果貼り付け用!AI6="","",アンケート結果貼り付け用!AI6)</f>
        <v/>
      </c>
      <c r="AF6" s="24" t="str">
        <f>IF(アンケート結果貼り付け用!AJ6="","",アンケート結果貼り付け用!AJ6)</f>
        <v/>
      </c>
      <c r="AG6" s="24" t="str">
        <f>IF(アンケート結果貼り付け用!AK6="","",アンケート結果貼り付け用!AK6)</f>
        <v/>
      </c>
      <c r="AH6" s="24" t="str">
        <f>IF(アンケート結果貼り付け用!AL6="","",アンケート結果貼り付け用!AL6)</f>
        <v/>
      </c>
      <c r="AI6" s="24" t="str">
        <f>IF(アンケート結果貼り付け用!AM6="","",アンケート結果貼り付け用!AM6)</f>
        <v/>
      </c>
      <c r="AJ6" s="24" t="str">
        <f>IF(アンケート結果貼り付け用!AN6="","",アンケート結果貼り付け用!AN6)</f>
        <v/>
      </c>
      <c r="AK6" s="24" t="str">
        <f>IF(アンケート結果貼り付け用!AO6="","",アンケート結果貼り付け用!AO6)</f>
        <v/>
      </c>
      <c r="AL6" s="24" t="str">
        <f>IF(アンケート結果貼り付け用!AP6="","",アンケート結果貼り付け用!AP6)</f>
        <v/>
      </c>
      <c r="AM6" s="24" t="str">
        <f>IF(アンケート結果貼り付け用!AQ6="","",アンケート結果貼り付け用!AQ6)</f>
        <v/>
      </c>
      <c r="AN6" s="24" t="str">
        <f>IF(アンケート結果貼り付け用!AR6="","",アンケート結果貼り付け用!AR6)</f>
        <v/>
      </c>
      <c r="AO6" s="24" t="str">
        <f>IF(アンケート結果貼り付け用!AS6="","",アンケート結果貼り付け用!AS6)</f>
        <v/>
      </c>
      <c r="AP6" s="24" t="str">
        <f>IF(アンケート結果貼り付け用!AT6="","",アンケート結果貼り付け用!AT6)</f>
        <v/>
      </c>
      <c r="AQ6" s="24" t="str">
        <f>IF(アンケート結果貼り付け用!AU6="","",アンケート結果貼り付け用!AU6)</f>
        <v/>
      </c>
      <c r="AR6" s="24" t="str">
        <f>IF(アンケート結果貼り付け用!AV6="","",アンケート結果貼り付け用!AV6)</f>
        <v/>
      </c>
      <c r="AS6" s="24" t="str">
        <f>IF(アンケート結果貼り付け用!AW6="","",アンケート結果貼り付け用!AW6)</f>
        <v/>
      </c>
      <c r="AT6" s="24" t="str">
        <f>IF(アンケート結果貼り付け用!AX6="","",アンケート結果貼り付け用!AX6)</f>
        <v/>
      </c>
      <c r="AU6" s="24" t="str">
        <f>IF(アンケート結果貼り付け用!AY6="","",アンケート結果貼り付け用!AY6)</f>
        <v/>
      </c>
      <c r="AV6" s="24" t="str">
        <f>IF(アンケート結果貼り付け用!AZ6="","",アンケート結果貼り付け用!AZ6)</f>
        <v/>
      </c>
      <c r="AW6" s="24" t="str">
        <f>IF(アンケート結果貼り付け用!BA6="","",アンケート結果貼り付け用!BA6)</f>
        <v/>
      </c>
      <c r="AX6" s="24" t="str">
        <f>IF(アンケート結果貼り付け用!BB6="","",アンケート結果貼り付け用!BB6)</f>
        <v/>
      </c>
      <c r="AY6" s="24" t="str">
        <f>IF(アンケート結果貼り付け用!BC6="","",アンケート結果貼り付け用!BC6)</f>
        <v/>
      </c>
      <c r="AZ6" s="36" t="str">
        <f>IF(アンケート結果貼り付け用!BD6="","",アンケート結果貼り付け用!BD6*0.4)</f>
        <v/>
      </c>
      <c r="BA6" s="31" t="str">
        <f>IF(アンケート結果貼り付け用!BE6="","",アンケート結果貼り付け用!BE6)</f>
        <v/>
      </c>
      <c r="BB6" s="28" t="str">
        <f t="shared" si="1"/>
        <v/>
      </c>
      <c r="BC6" s="28" t="str">
        <f t="shared" si="2"/>
        <v/>
      </c>
      <c r="BD6" s="43" t="str">
        <f t="shared" si="3"/>
        <v/>
      </c>
      <c r="BE6" s="43" t="str">
        <f t="shared" si="4"/>
        <v/>
      </c>
      <c r="BF6" s="43" t="str">
        <f t="shared" si="5"/>
        <v/>
      </c>
      <c r="BG6" s="43" t="str">
        <f t="shared" si="6"/>
        <v/>
      </c>
      <c r="BH6" s="16" t="str">
        <f>IF(アンケート結果貼り付け用!BL6="","",アンケート結果貼り付け用!BL6)</f>
        <v/>
      </c>
      <c r="BI6" s="43" t="str">
        <f>IF(A6="","",IF(SUMPRODUCT(($H$2:$AZ$2=$BI$3)*(H6:AZ6=""))&gt;0,"",SUMIF($H$2:$AZ$2,$BI$3,H6:AZ6)*25/設定シート!$R$5))</f>
        <v/>
      </c>
      <c r="BJ6" s="43" t="str">
        <f>IF(A6="","",IF(SUMPRODUCT(($H$2:$AZ$2=$BJ$3)*(H6:AZ6=""))&gt;0,"",SUMIF($H$2:$AZ$2,$BJ$3,H6:AZ6)*25/設定シート!$R$6))</f>
        <v/>
      </c>
      <c r="BK6" s="43" t="str">
        <f>IF(A6="","",IF(SUMPRODUCT(($H$2:$AZ$2=$BK$3)*(H6:AZ6=""))&gt;0,"",SUMIF($H$2:$AZ$2,$BK$3,H6:AZ6)*25/設定シート!$R$7))</f>
        <v/>
      </c>
      <c r="BL6" s="43" t="str">
        <f>IF(A6="","",IF(SUMPRODUCT(($H$2:$AZ$2=$BL$3)*(H6:AZ6=""))&gt;0,"",SUMIF($H$2:$AZ$2,$BL$3,H6:AZ6)*25/設定シート!$R$8))</f>
        <v/>
      </c>
      <c r="BM6" s="43" t="str">
        <f>IF(A6="","",IF(SUMPRODUCT(($H$2:$AZ$2=$BM$3)*(H6:AZ6=""))&gt;0,"",SUMIF($H$2:$AZ$2,$BM$3,H6:AZ6)*25/設定シート!$R$9))</f>
        <v/>
      </c>
      <c r="BN6" s="43" t="str">
        <f>IF(A6="","",IF(SUMPRODUCT(($H$2:$AZ$2=$BN$3)*(H6:AZ6=""))&gt;0,"",SUMIF($H$2:$AZ$2,$BN$3,H6:AZ6)*25/設定シート!$R$10))</f>
        <v/>
      </c>
    </row>
    <row r="7" spans="1:66" x14ac:dyDescent="0.15">
      <c r="A7" s="29" t="str">
        <f>IF(アンケート結果貼り付け用!A7="","",アンケート結果貼り付け用!A7)</f>
        <v/>
      </c>
      <c r="B7" s="29" t="str">
        <f>IF(アンケート結果貼り付け用!B7="","",アンケート結果貼り付け用!B7)</f>
        <v/>
      </c>
      <c r="C7" s="29" t="str">
        <f>IF(アンケート結果貼り付け用!C7="","",アンケート結果貼り付け用!C7)</f>
        <v/>
      </c>
      <c r="D7" s="29" t="str">
        <f>IF(アンケート結果貼り付け用!D7="","",アンケート結果貼り付け用!D7)</f>
        <v/>
      </c>
      <c r="E7" s="34" t="str">
        <f>IF(アンケート結果貼り付け用!BF7="","",アンケート結果貼り付け用!BF7)</f>
        <v xml:space="preserve">  </v>
      </c>
      <c r="F7" s="42"/>
      <c r="G7" s="39"/>
      <c r="H7" s="24" t="str">
        <f>IF(アンケート結果貼り付け用!L7="","",アンケート結果貼り付け用!L7)</f>
        <v/>
      </c>
      <c r="I7" s="24" t="str">
        <f>IF(アンケート結果貼り付け用!M7="","",アンケート結果貼り付け用!M7)</f>
        <v/>
      </c>
      <c r="J7" s="36" t="str">
        <f>IF(アンケート結果貼り付け用!N7="","",(10-アンケート結果貼り付け用!N7)*0.4)</f>
        <v/>
      </c>
      <c r="K7" s="24" t="str">
        <f>IF(アンケート結果貼り付け用!O7="","",アンケート結果貼り付け用!O7)</f>
        <v/>
      </c>
      <c r="L7" s="24" t="str">
        <f>IF(アンケート結果貼り付け用!P7="","",アンケート結果貼り付け用!P7)</f>
        <v/>
      </c>
      <c r="M7" s="24" t="str">
        <f>IF(アンケート結果貼り付け用!Q7="","",アンケート結果貼り付け用!Q7)</f>
        <v/>
      </c>
      <c r="N7" s="24" t="str">
        <f>IF(アンケート結果貼り付け用!R7="","",アンケート結果貼り付け用!R7)</f>
        <v/>
      </c>
      <c r="O7" s="24" t="str">
        <f>IF(アンケート結果貼り付け用!S7="","",アンケート結果貼り付け用!S7)</f>
        <v/>
      </c>
      <c r="P7" s="24" t="str">
        <f>IF(アンケート結果貼り付け用!T7="","",アンケート結果貼り付け用!T7)</f>
        <v/>
      </c>
      <c r="Q7" s="24" t="str">
        <f>IF(アンケート結果貼り付け用!U7="","",アンケート結果貼り付け用!U7)</f>
        <v/>
      </c>
      <c r="R7" s="24" t="str">
        <f>IF(アンケート結果貼り付け用!V7="","",アンケート結果貼り付け用!V7)</f>
        <v/>
      </c>
      <c r="S7" s="24" t="str">
        <f>IF(アンケート結果貼り付け用!W7="","",アンケート結果貼り付け用!W7)</f>
        <v/>
      </c>
      <c r="T7" s="24" t="str">
        <f>IF(アンケート結果貼り付け用!X7="","",アンケート結果貼り付け用!X7)</f>
        <v/>
      </c>
      <c r="U7" s="24" t="str">
        <f>IF(アンケート結果貼り付け用!Y7="","",アンケート結果貼り付け用!Y7)</f>
        <v/>
      </c>
      <c r="V7" s="24" t="str">
        <f>IF(アンケート結果貼り付け用!Z7="","",アンケート結果貼り付け用!Z7)</f>
        <v/>
      </c>
      <c r="W7" s="24" t="str">
        <f>IF(アンケート結果貼り付け用!AA7="","",アンケート結果貼り付け用!AA7)</f>
        <v/>
      </c>
      <c r="X7" s="24" t="str">
        <f>IF(アンケート結果貼り付け用!AB7="","",アンケート結果貼り付け用!AB7)</f>
        <v/>
      </c>
      <c r="Y7" s="24" t="str">
        <f>IF(アンケート結果貼り付け用!AC7="","",アンケート結果貼り付け用!AC7)</f>
        <v/>
      </c>
      <c r="Z7" s="24" t="str">
        <f>IF(アンケート結果貼り付け用!AD7="","",アンケート結果貼り付け用!AD7)</f>
        <v/>
      </c>
      <c r="AA7" s="24" t="str">
        <f>IF(アンケート結果貼り付け用!AE7="","",アンケート結果貼り付け用!AE7)</f>
        <v/>
      </c>
      <c r="AB7" s="24" t="str">
        <f>IF(アンケート結果貼り付け用!AF7="","",アンケート結果貼り付け用!AF7)</f>
        <v/>
      </c>
      <c r="AC7" s="24" t="str">
        <f>IF(アンケート結果貼り付け用!AG7="","",アンケート結果貼り付け用!AG7)</f>
        <v/>
      </c>
      <c r="AD7" s="24" t="str">
        <f>IF(アンケート結果貼り付け用!AH7="","",アンケート結果貼り付け用!AH7)</f>
        <v/>
      </c>
      <c r="AE7" s="24" t="str">
        <f>IF(アンケート結果貼り付け用!AI7="","",アンケート結果貼り付け用!AI7)</f>
        <v/>
      </c>
      <c r="AF7" s="24" t="str">
        <f>IF(アンケート結果貼り付け用!AJ7="","",アンケート結果貼り付け用!AJ7)</f>
        <v/>
      </c>
      <c r="AG7" s="24" t="str">
        <f>IF(アンケート結果貼り付け用!AK7="","",アンケート結果貼り付け用!AK7)</f>
        <v/>
      </c>
      <c r="AH7" s="24" t="str">
        <f>IF(アンケート結果貼り付け用!AL7="","",アンケート結果貼り付け用!AL7)</f>
        <v/>
      </c>
      <c r="AI7" s="24" t="str">
        <f>IF(アンケート結果貼り付け用!AM7="","",アンケート結果貼り付け用!AM7)</f>
        <v/>
      </c>
      <c r="AJ7" s="24" t="str">
        <f>IF(アンケート結果貼り付け用!AN7="","",アンケート結果貼り付け用!AN7)</f>
        <v/>
      </c>
      <c r="AK7" s="24" t="str">
        <f>IF(アンケート結果貼り付け用!AO7="","",アンケート結果貼り付け用!AO7)</f>
        <v/>
      </c>
      <c r="AL7" s="24" t="str">
        <f>IF(アンケート結果貼り付け用!AP7="","",アンケート結果貼り付け用!AP7)</f>
        <v/>
      </c>
      <c r="AM7" s="24" t="str">
        <f>IF(アンケート結果貼り付け用!AQ7="","",アンケート結果貼り付け用!AQ7)</f>
        <v/>
      </c>
      <c r="AN7" s="24" t="str">
        <f>IF(アンケート結果貼り付け用!AR7="","",アンケート結果貼り付け用!AR7)</f>
        <v/>
      </c>
      <c r="AO7" s="24" t="str">
        <f>IF(アンケート結果貼り付け用!AS7="","",アンケート結果貼り付け用!AS7)</f>
        <v/>
      </c>
      <c r="AP7" s="24" t="str">
        <f>IF(アンケート結果貼り付け用!AT7="","",アンケート結果貼り付け用!AT7)</f>
        <v/>
      </c>
      <c r="AQ7" s="24" t="str">
        <f>IF(アンケート結果貼り付け用!AU7="","",アンケート結果貼り付け用!AU7)</f>
        <v/>
      </c>
      <c r="AR7" s="24" t="str">
        <f>IF(アンケート結果貼り付け用!AV7="","",アンケート結果貼り付け用!AV7)</f>
        <v/>
      </c>
      <c r="AS7" s="24" t="str">
        <f>IF(アンケート結果貼り付け用!AW7="","",アンケート結果貼り付け用!AW7)</f>
        <v/>
      </c>
      <c r="AT7" s="24" t="str">
        <f>IF(アンケート結果貼り付け用!AX7="","",アンケート結果貼り付け用!AX7)</f>
        <v/>
      </c>
      <c r="AU7" s="24" t="str">
        <f>IF(アンケート結果貼り付け用!AY7="","",アンケート結果貼り付け用!AY7)</f>
        <v/>
      </c>
      <c r="AV7" s="24" t="str">
        <f>IF(アンケート結果貼り付け用!AZ7="","",アンケート結果貼り付け用!AZ7)</f>
        <v/>
      </c>
      <c r="AW7" s="24" t="str">
        <f>IF(アンケート結果貼り付け用!BA7="","",アンケート結果貼り付け用!BA7)</f>
        <v/>
      </c>
      <c r="AX7" s="24" t="str">
        <f>IF(アンケート結果貼り付け用!BB7="","",アンケート結果貼り付け用!BB7)</f>
        <v/>
      </c>
      <c r="AY7" s="24" t="str">
        <f>IF(アンケート結果貼り付け用!BC7="","",アンケート結果貼り付け用!BC7)</f>
        <v/>
      </c>
      <c r="AZ7" s="36" t="str">
        <f>IF(アンケート結果貼り付け用!BD7="","",アンケート結果貼り付け用!BD7*0.4)</f>
        <v/>
      </c>
      <c r="BA7" s="31" t="str">
        <f>IF(アンケート結果貼り付け用!BE7="","",アンケート結果貼り付け用!BE7)</f>
        <v/>
      </c>
      <c r="BB7" s="28" t="str">
        <f t="shared" ref="BB7:BB32" si="7">IF(A7="","",SUM(H7:N7,Q7:R7))</f>
        <v/>
      </c>
      <c r="BC7" s="28" t="str">
        <f t="shared" ref="BC7:BC32" si="8">IF(A7="","",SUM(S7:AC7))</f>
        <v/>
      </c>
      <c r="BD7" s="43" t="str">
        <f t="shared" ref="BD7:BD32" si="9">IF(A7="","",SUM(AD7:AI7))</f>
        <v/>
      </c>
      <c r="BE7" s="43" t="str">
        <f t="shared" ref="BE7:BE32" si="10">IF(A7="","",SUM(O7:P7,AO7))</f>
        <v/>
      </c>
      <c r="BF7" s="43" t="str">
        <f t="shared" ref="BF7:BF32" si="11">IF(A7="","",SUM(AJ7:AN7))</f>
        <v/>
      </c>
      <c r="BG7" s="43" t="str">
        <f t="shared" ref="BG7:BG32" si="12">IF(A7="","",SUM(AR7:AZ7))</f>
        <v/>
      </c>
      <c r="BH7" s="16" t="str">
        <f>IF(アンケート結果貼り付け用!BL7="","",アンケート結果貼り付け用!BL7)</f>
        <v/>
      </c>
      <c r="BI7" s="43" t="str">
        <f>IF(A7="","",IF(SUMPRODUCT(($H$2:$AZ$2=$BI$3)*(H7:AZ7=""))&gt;0,"",SUMIF($H$2:$AZ$2,$BI$3,H7:AZ7)*25/設定シート!$R$5))</f>
        <v/>
      </c>
      <c r="BJ7" s="43" t="str">
        <f>IF(A7="","",IF(SUMPRODUCT(($H$2:$AZ$2=$BJ$3)*(H7:AZ7=""))&gt;0,"",SUMIF($H$2:$AZ$2,$BJ$3,H7:AZ7)*25/設定シート!$R$6))</f>
        <v/>
      </c>
      <c r="BK7" s="43" t="str">
        <f>IF(A7="","",IF(SUMPRODUCT(($H$2:$AZ$2=$BK$3)*(H7:AZ7=""))&gt;0,"",SUMIF($H$2:$AZ$2,$BK$3,H7:AZ7)*25/設定シート!$R$7))</f>
        <v/>
      </c>
      <c r="BL7" s="43" t="str">
        <f>IF(A7="","",IF(SUMPRODUCT(($H$2:$AZ$2=$BL$3)*(H7:AZ7=""))&gt;0,"",SUMIF($H$2:$AZ$2,$BL$3,H7:AZ7)*25/設定シート!$R$8))</f>
        <v/>
      </c>
      <c r="BM7" s="43" t="str">
        <f>IF(A7="","",IF(SUMPRODUCT(($H$2:$AZ$2=$BM$3)*(H7:AZ7=""))&gt;0,"",SUMIF($H$2:$AZ$2,$BM$3,H7:AZ7)*25/設定シート!$R$9))</f>
        <v/>
      </c>
      <c r="BN7" s="43" t="str">
        <f>IF(A7="","",IF(SUMPRODUCT(($H$2:$AZ$2=$BN$3)*(H7:AZ7=""))&gt;0,"",SUMIF($H$2:$AZ$2,$BN$3,H7:AZ7)*25/設定シート!$R$10))</f>
        <v/>
      </c>
    </row>
    <row r="8" spans="1:66" x14ac:dyDescent="0.15">
      <c r="A8" s="29" t="str">
        <f>IF(アンケート結果貼り付け用!A8="","",アンケート結果貼り付け用!A8)</f>
        <v/>
      </c>
      <c r="B8" s="29" t="str">
        <f>IF(アンケート結果貼り付け用!B8="","",アンケート結果貼り付け用!B8)</f>
        <v/>
      </c>
      <c r="C8" s="29" t="str">
        <f>IF(アンケート結果貼り付け用!C8="","",アンケート結果貼り付け用!C8)</f>
        <v/>
      </c>
      <c r="D8" s="29" t="str">
        <f>IF(アンケート結果貼り付け用!D8="","",アンケート結果貼り付け用!D8)</f>
        <v/>
      </c>
      <c r="E8" s="34" t="str">
        <f>IF(アンケート結果貼り付け用!BF8="","",アンケート結果貼り付け用!BF8)</f>
        <v xml:space="preserve">  </v>
      </c>
      <c r="F8" s="42"/>
      <c r="G8" s="39"/>
      <c r="H8" s="24" t="str">
        <f>IF(アンケート結果貼り付け用!L8="","",アンケート結果貼り付け用!L8)</f>
        <v/>
      </c>
      <c r="I8" s="24" t="str">
        <f>IF(アンケート結果貼り付け用!M8="","",アンケート結果貼り付け用!M8)</f>
        <v/>
      </c>
      <c r="J8" s="36" t="str">
        <f>IF(アンケート結果貼り付け用!N8="","",(10-アンケート結果貼り付け用!N8)*0.4)</f>
        <v/>
      </c>
      <c r="K8" s="24" t="str">
        <f>IF(アンケート結果貼り付け用!O8="","",アンケート結果貼り付け用!O8)</f>
        <v/>
      </c>
      <c r="L8" s="24" t="str">
        <f>IF(アンケート結果貼り付け用!P8="","",アンケート結果貼り付け用!P8)</f>
        <v/>
      </c>
      <c r="M8" s="24" t="str">
        <f>IF(アンケート結果貼り付け用!Q8="","",アンケート結果貼り付け用!Q8)</f>
        <v/>
      </c>
      <c r="N8" s="24" t="str">
        <f>IF(アンケート結果貼り付け用!R8="","",アンケート結果貼り付け用!R8)</f>
        <v/>
      </c>
      <c r="O8" s="24" t="str">
        <f>IF(アンケート結果貼り付け用!S8="","",アンケート結果貼り付け用!S8)</f>
        <v/>
      </c>
      <c r="P8" s="24" t="str">
        <f>IF(アンケート結果貼り付け用!T8="","",アンケート結果貼り付け用!T8)</f>
        <v/>
      </c>
      <c r="Q8" s="24" t="str">
        <f>IF(アンケート結果貼り付け用!U8="","",アンケート結果貼り付け用!U8)</f>
        <v/>
      </c>
      <c r="R8" s="24" t="str">
        <f>IF(アンケート結果貼り付け用!V8="","",アンケート結果貼り付け用!V8)</f>
        <v/>
      </c>
      <c r="S8" s="24" t="str">
        <f>IF(アンケート結果貼り付け用!W8="","",アンケート結果貼り付け用!W8)</f>
        <v/>
      </c>
      <c r="T8" s="24" t="str">
        <f>IF(アンケート結果貼り付け用!X8="","",アンケート結果貼り付け用!X8)</f>
        <v/>
      </c>
      <c r="U8" s="24" t="str">
        <f>IF(アンケート結果貼り付け用!Y8="","",アンケート結果貼り付け用!Y8)</f>
        <v/>
      </c>
      <c r="V8" s="24" t="str">
        <f>IF(アンケート結果貼り付け用!Z8="","",アンケート結果貼り付け用!Z8)</f>
        <v/>
      </c>
      <c r="W8" s="24" t="str">
        <f>IF(アンケート結果貼り付け用!AA8="","",アンケート結果貼り付け用!AA8)</f>
        <v/>
      </c>
      <c r="X8" s="24" t="str">
        <f>IF(アンケート結果貼り付け用!AB8="","",アンケート結果貼り付け用!AB8)</f>
        <v/>
      </c>
      <c r="Y8" s="24" t="str">
        <f>IF(アンケート結果貼り付け用!AC8="","",アンケート結果貼り付け用!AC8)</f>
        <v/>
      </c>
      <c r="Z8" s="24" t="str">
        <f>IF(アンケート結果貼り付け用!AD8="","",アンケート結果貼り付け用!AD8)</f>
        <v/>
      </c>
      <c r="AA8" s="24" t="str">
        <f>IF(アンケート結果貼り付け用!AE8="","",アンケート結果貼り付け用!AE8)</f>
        <v/>
      </c>
      <c r="AB8" s="24" t="str">
        <f>IF(アンケート結果貼り付け用!AF8="","",アンケート結果貼り付け用!AF8)</f>
        <v/>
      </c>
      <c r="AC8" s="24" t="str">
        <f>IF(アンケート結果貼り付け用!AG8="","",アンケート結果貼り付け用!AG8)</f>
        <v/>
      </c>
      <c r="AD8" s="24" t="str">
        <f>IF(アンケート結果貼り付け用!AH8="","",アンケート結果貼り付け用!AH8)</f>
        <v/>
      </c>
      <c r="AE8" s="24" t="str">
        <f>IF(アンケート結果貼り付け用!AI8="","",アンケート結果貼り付け用!AI8)</f>
        <v/>
      </c>
      <c r="AF8" s="24" t="str">
        <f>IF(アンケート結果貼り付け用!AJ8="","",アンケート結果貼り付け用!AJ8)</f>
        <v/>
      </c>
      <c r="AG8" s="24" t="str">
        <f>IF(アンケート結果貼り付け用!AK8="","",アンケート結果貼り付け用!AK8)</f>
        <v/>
      </c>
      <c r="AH8" s="24" t="str">
        <f>IF(アンケート結果貼り付け用!AL8="","",アンケート結果貼り付け用!AL8)</f>
        <v/>
      </c>
      <c r="AI8" s="24" t="str">
        <f>IF(アンケート結果貼り付け用!AM8="","",アンケート結果貼り付け用!AM8)</f>
        <v/>
      </c>
      <c r="AJ8" s="24" t="str">
        <f>IF(アンケート結果貼り付け用!AN8="","",アンケート結果貼り付け用!AN8)</f>
        <v/>
      </c>
      <c r="AK8" s="24" t="str">
        <f>IF(アンケート結果貼り付け用!AO8="","",アンケート結果貼り付け用!AO8)</f>
        <v/>
      </c>
      <c r="AL8" s="24" t="str">
        <f>IF(アンケート結果貼り付け用!AP8="","",アンケート結果貼り付け用!AP8)</f>
        <v/>
      </c>
      <c r="AM8" s="24" t="str">
        <f>IF(アンケート結果貼り付け用!AQ8="","",アンケート結果貼り付け用!AQ8)</f>
        <v/>
      </c>
      <c r="AN8" s="24" t="str">
        <f>IF(アンケート結果貼り付け用!AR8="","",アンケート結果貼り付け用!AR8)</f>
        <v/>
      </c>
      <c r="AO8" s="24" t="str">
        <f>IF(アンケート結果貼り付け用!AS8="","",アンケート結果貼り付け用!AS8)</f>
        <v/>
      </c>
      <c r="AP8" s="24" t="str">
        <f>IF(アンケート結果貼り付け用!AT8="","",アンケート結果貼り付け用!AT8)</f>
        <v/>
      </c>
      <c r="AQ8" s="24" t="str">
        <f>IF(アンケート結果貼り付け用!AU8="","",アンケート結果貼り付け用!AU8)</f>
        <v/>
      </c>
      <c r="AR8" s="24" t="str">
        <f>IF(アンケート結果貼り付け用!AV8="","",アンケート結果貼り付け用!AV8)</f>
        <v/>
      </c>
      <c r="AS8" s="24" t="str">
        <f>IF(アンケート結果貼り付け用!AW8="","",アンケート結果貼り付け用!AW8)</f>
        <v/>
      </c>
      <c r="AT8" s="24" t="str">
        <f>IF(アンケート結果貼り付け用!AX8="","",アンケート結果貼り付け用!AX8)</f>
        <v/>
      </c>
      <c r="AU8" s="24" t="str">
        <f>IF(アンケート結果貼り付け用!AY8="","",アンケート結果貼り付け用!AY8)</f>
        <v/>
      </c>
      <c r="AV8" s="24" t="str">
        <f>IF(アンケート結果貼り付け用!AZ8="","",アンケート結果貼り付け用!AZ8)</f>
        <v/>
      </c>
      <c r="AW8" s="24" t="str">
        <f>IF(アンケート結果貼り付け用!BA8="","",アンケート結果貼り付け用!BA8)</f>
        <v/>
      </c>
      <c r="AX8" s="24" t="str">
        <f>IF(アンケート結果貼り付け用!BB8="","",アンケート結果貼り付け用!BB8)</f>
        <v/>
      </c>
      <c r="AY8" s="24" t="str">
        <f>IF(アンケート結果貼り付け用!BC8="","",アンケート結果貼り付け用!BC8)</f>
        <v/>
      </c>
      <c r="AZ8" s="36" t="str">
        <f>IF(アンケート結果貼り付け用!BD8="","",アンケート結果貼り付け用!BD8*0.4)</f>
        <v/>
      </c>
      <c r="BA8" s="31"/>
      <c r="BB8" s="28" t="str">
        <f t="shared" si="7"/>
        <v/>
      </c>
      <c r="BC8" s="28" t="str">
        <f t="shared" si="8"/>
        <v/>
      </c>
      <c r="BD8" s="43" t="str">
        <f t="shared" si="9"/>
        <v/>
      </c>
      <c r="BE8" s="43" t="str">
        <f t="shared" si="10"/>
        <v/>
      </c>
      <c r="BF8" s="43" t="str">
        <f t="shared" si="11"/>
        <v/>
      </c>
      <c r="BG8" s="43" t="str">
        <f t="shared" si="12"/>
        <v/>
      </c>
      <c r="BI8" s="43" t="str">
        <f>IF(A8="","",IF(SUMPRODUCT(($H$2:$AZ$2=$BI$3)*(H8:AZ8=""))&gt;0,"",SUMIF($H$2:$AZ$2,$BI$3,H8:AZ8)*25/設定シート!$R$5))</f>
        <v/>
      </c>
      <c r="BJ8" s="43" t="str">
        <f>IF(A8="","",IF(SUMPRODUCT(($H$2:$AZ$2=$BJ$3)*(H8:AZ8=""))&gt;0,"",SUMIF($H$2:$AZ$2,$BJ$3,H8:AZ8)*25/設定シート!$R$6))</f>
        <v/>
      </c>
      <c r="BK8" s="43" t="str">
        <f>IF(A8="","",IF(SUMPRODUCT(($H$2:$AZ$2=$BK$3)*(H8:AZ8=""))&gt;0,"",SUMIF($H$2:$AZ$2,$BK$3,H8:AZ8)*25/設定シート!$R$7))</f>
        <v/>
      </c>
      <c r="BL8" s="43" t="str">
        <f>IF(A8="","",IF(SUMPRODUCT(($H$2:$AZ$2=$BL$3)*(H8:AZ8=""))&gt;0,"",SUMIF($H$2:$AZ$2,$BL$3,H8:AZ8)*25/設定シート!$R$8))</f>
        <v/>
      </c>
      <c r="BM8" s="43" t="str">
        <f>IF(A8="","",IF(SUMPRODUCT(($H$2:$AZ$2=$BM$3)*(H8:AZ8=""))&gt;0,"",SUMIF($H$2:$AZ$2,$BM$3,H8:AZ8)*25/設定シート!$R$9))</f>
        <v/>
      </c>
      <c r="BN8" s="43" t="str">
        <f>IF(A8="","",IF(SUMPRODUCT(($H$2:$AZ$2=$BN$3)*(H8:AZ8=""))&gt;0,"",SUMIF($H$2:$AZ$2,$BN$3,H8:AZ8)*25/設定シート!$R$10))</f>
        <v/>
      </c>
    </row>
    <row r="9" spans="1:66" x14ac:dyDescent="0.15">
      <c r="A9" s="29" t="str">
        <f>IF(アンケート結果貼り付け用!A9="","",アンケート結果貼り付け用!A9)</f>
        <v/>
      </c>
      <c r="B9" s="29" t="str">
        <f>IF(アンケート結果貼り付け用!B9="","",アンケート結果貼り付け用!B9)</f>
        <v/>
      </c>
      <c r="C9" s="29" t="str">
        <f>IF(アンケート結果貼り付け用!C9="","",アンケート結果貼り付け用!C9)</f>
        <v/>
      </c>
      <c r="D9" s="29" t="str">
        <f>IF(アンケート結果貼り付け用!D9="","",アンケート結果貼り付け用!D9)</f>
        <v/>
      </c>
      <c r="E9" s="34" t="str">
        <f>IF(アンケート結果貼り付け用!BF9="","",アンケート結果貼り付け用!BF9)</f>
        <v xml:space="preserve">  </v>
      </c>
      <c r="F9" s="42"/>
      <c r="G9" s="39"/>
      <c r="H9" s="24" t="str">
        <f>IF(アンケート結果貼り付け用!L9="","",アンケート結果貼り付け用!L9)</f>
        <v/>
      </c>
      <c r="I9" s="24" t="str">
        <f>IF(アンケート結果貼り付け用!M9="","",アンケート結果貼り付け用!M9)</f>
        <v/>
      </c>
      <c r="J9" s="36" t="str">
        <f>IF(アンケート結果貼り付け用!N9="","",(10-アンケート結果貼り付け用!N9)*0.4)</f>
        <v/>
      </c>
      <c r="K9" s="24" t="str">
        <f>IF(アンケート結果貼り付け用!O9="","",アンケート結果貼り付け用!O9)</f>
        <v/>
      </c>
      <c r="L9" s="24" t="str">
        <f>IF(アンケート結果貼り付け用!P9="","",アンケート結果貼り付け用!P9)</f>
        <v/>
      </c>
      <c r="M9" s="24" t="str">
        <f>IF(アンケート結果貼り付け用!Q9="","",アンケート結果貼り付け用!Q9)</f>
        <v/>
      </c>
      <c r="N9" s="24" t="str">
        <f>IF(アンケート結果貼り付け用!R9="","",アンケート結果貼り付け用!R9)</f>
        <v/>
      </c>
      <c r="O9" s="24" t="str">
        <f>IF(アンケート結果貼り付け用!S9="","",アンケート結果貼り付け用!S9)</f>
        <v/>
      </c>
      <c r="P9" s="24" t="str">
        <f>IF(アンケート結果貼り付け用!T9="","",アンケート結果貼り付け用!T9)</f>
        <v/>
      </c>
      <c r="Q9" s="24" t="str">
        <f>IF(アンケート結果貼り付け用!U9="","",アンケート結果貼り付け用!U9)</f>
        <v/>
      </c>
      <c r="R9" s="24" t="str">
        <f>IF(アンケート結果貼り付け用!V9="","",アンケート結果貼り付け用!V9)</f>
        <v/>
      </c>
      <c r="S9" s="24" t="str">
        <f>IF(アンケート結果貼り付け用!W9="","",アンケート結果貼り付け用!W9)</f>
        <v/>
      </c>
      <c r="T9" s="24" t="str">
        <f>IF(アンケート結果貼り付け用!X9="","",アンケート結果貼り付け用!X9)</f>
        <v/>
      </c>
      <c r="U9" s="24" t="str">
        <f>IF(アンケート結果貼り付け用!Y9="","",アンケート結果貼り付け用!Y9)</f>
        <v/>
      </c>
      <c r="V9" s="24" t="str">
        <f>IF(アンケート結果貼り付け用!Z9="","",アンケート結果貼り付け用!Z9)</f>
        <v/>
      </c>
      <c r="W9" s="24" t="str">
        <f>IF(アンケート結果貼り付け用!AA9="","",アンケート結果貼り付け用!AA9)</f>
        <v/>
      </c>
      <c r="X9" s="24" t="str">
        <f>IF(アンケート結果貼り付け用!AB9="","",アンケート結果貼り付け用!AB9)</f>
        <v/>
      </c>
      <c r="Y9" s="24" t="str">
        <f>IF(アンケート結果貼り付け用!AC9="","",アンケート結果貼り付け用!AC9)</f>
        <v/>
      </c>
      <c r="Z9" s="24" t="str">
        <f>IF(アンケート結果貼り付け用!AD9="","",アンケート結果貼り付け用!AD9)</f>
        <v/>
      </c>
      <c r="AA9" s="24" t="str">
        <f>IF(アンケート結果貼り付け用!AE9="","",アンケート結果貼り付け用!AE9)</f>
        <v/>
      </c>
      <c r="AB9" s="24" t="str">
        <f>IF(アンケート結果貼り付け用!AF9="","",アンケート結果貼り付け用!AF9)</f>
        <v/>
      </c>
      <c r="AC9" s="24" t="str">
        <f>IF(アンケート結果貼り付け用!AG9="","",アンケート結果貼り付け用!AG9)</f>
        <v/>
      </c>
      <c r="AD9" s="24" t="str">
        <f>IF(アンケート結果貼り付け用!AH9="","",アンケート結果貼り付け用!AH9)</f>
        <v/>
      </c>
      <c r="AE9" s="24" t="str">
        <f>IF(アンケート結果貼り付け用!AI9="","",アンケート結果貼り付け用!AI9)</f>
        <v/>
      </c>
      <c r="AF9" s="24" t="str">
        <f>IF(アンケート結果貼り付け用!AJ9="","",アンケート結果貼り付け用!AJ9)</f>
        <v/>
      </c>
      <c r="AG9" s="24" t="str">
        <f>IF(アンケート結果貼り付け用!AK9="","",アンケート結果貼り付け用!AK9)</f>
        <v/>
      </c>
      <c r="AH9" s="24" t="str">
        <f>IF(アンケート結果貼り付け用!AL9="","",アンケート結果貼り付け用!AL9)</f>
        <v/>
      </c>
      <c r="AI9" s="24" t="str">
        <f>IF(アンケート結果貼り付け用!AM9="","",アンケート結果貼り付け用!AM9)</f>
        <v/>
      </c>
      <c r="AJ9" s="24" t="str">
        <f>IF(アンケート結果貼り付け用!AN9="","",アンケート結果貼り付け用!AN9)</f>
        <v/>
      </c>
      <c r="AK9" s="24" t="str">
        <f>IF(アンケート結果貼り付け用!AO9="","",アンケート結果貼り付け用!AO9)</f>
        <v/>
      </c>
      <c r="AL9" s="24" t="str">
        <f>IF(アンケート結果貼り付け用!AP9="","",アンケート結果貼り付け用!AP9)</f>
        <v/>
      </c>
      <c r="AM9" s="24" t="str">
        <f>IF(アンケート結果貼り付け用!AQ9="","",アンケート結果貼り付け用!AQ9)</f>
        <v/>
      </c>
      <c r="AN9" s="24" t="str">
        <f>IF(アンケート結果貼り付け用!AR9="","",アンケート結果貼り付け用!AR9)</f>
        <v/>
      </c>
      <c r="AO9" s="24" t="str">
        <f>IF(アンケート結果貼り付け用!AS9="","",アンケート結果貼り付け用!AS9)</f>
        <v/>
      </c>
      <c r="AP9" s="24" t="str">
        <f>IF(アンケート結果貼り付け用!AT9="","",アンケート結果貼り付け用!AT9)</f>
        <v/>
      </c>
      <c r="AQ9" s="24" t="str">
        <f>IF(アンケート結果貼り付け用!AU9="","",アンケート結果貼り付け用!AU9)</f>
        <v/>
      </c>
      <c r="AR9" s="24" t="str">
        <f>IF(アンケート結果貼り付け用!AV9="","",アンケート結果貼り付け用!AV9)</f>
        <v/>
      </c>
      <c r="AS9" s="24" t="str">
        <f>IF(アンケート結果貼り付け用!AW9="","",アンケート結果貼り付け用!AW9)</f>
        <v/>
      </c>
      <c r="AT9" s="24" t="str">
        <f>IF(アンケート結果貼り付け用!AX9="","",アンケート結果貼り付け用!AX9)</f>
        <v/>
      </c>
      <c r="AU9" s="24" t="str">
        <f>IF(アンケート結果貼り付け用!AY9="","",アンケート結果貼り付け用!AY9)</f>
        <v/>
      </c>
      <c r="AV9" s="24" t="str">
        <f>IF(アンケート結果貼り付け用!AZ9="","",アンケート結果貼り付け用!AZ9)</f>
        <v/>
      </c>
      <c r="AW9" s="24" t="str">
        <f>IF(アンケート結果貼り付け用!BA9="","",アンケート結果貼り付け用!BA9)</f>
        <v/>
      </c>
      <c r="AX9" s="24" t="str">
        <f>IF(アンケート結果貼り付け用!BB9="","",アンケート結果貼り付け用!BB9)</f>
        <v/>
      </c>
      <c r="AY9" s="24" t="str">
        <f>IF(アンケート結果貼り付け用!BC9="","",アンケート結果貼り付け用!BC9)</f>
        <v/>
      </c>
      <c r="AZ9" s="36" t="str">
        <f>IF(アンケート結果貼り付け用!BD9="","",アンケート結果貼り付け用!BD9*0.4)</f>
        <v/>
      </c>
      <c r="BA9" s="31"/>
      <c r="BB9" s="28" t="str">
        <f t="shared" si="7"/>
        <v/>
      </c>
      <c r="BC9" s="28" t="str">
        <f t="shared" si="8"/>
        <v/>
      </c>
      <c r="BD9" s="43" t="str">
        <f t="shared" si="9"/>
        <v/>
      </c>
      <c r="BE9" s="43" t="str">
        <f t="shared" si="10"/>
        <v/>
      </c>
      <c r="BF9" s="43" t="str">
        <f t="shared" si="11"/>
        <v/>
      </c>
      <c r="BG9" s="43" t="str">
        <f t="shared" si="12"/>
        <v/>
      </c>
      <c r="BI9" s="43" t="str">
        <f>IF(A9="","",IF(SUMPRODUCT(($H$2:$AZ$2=$BI$3)*(H9:AZ9=""))&gt;0,"",SUMIF($H$2:$AZ$2,$BI$3,H9:AZ9)*25/設定シート!$R$5))</f>
        <v/>
      </c>
      <c r="BJ9" s="43" t="str">
        <f>IF(A9="","",IF(SUMPRODUCT(($H$2:$AZ$2=$BJ$3)*(H9:AZ9=""))&gt;0,"",SUMIF($H$2:$AZ$2,$BJ$3,H9:AZ9)*25/設定シート!$R$6))</f>
        <v/>
      </c>
      <c r="BK9" s="43" t="str">
        <f>IF(A9="","",IF(SUMPRODUCT(($H$2:$AZ$2=$BK$3)*(H9:AZ9=""))&gt;0,"",SUMIF($H$2:$AZ$2,$BK$3,H9:AZ9)*25/設定シート!$R$7))</f>
        <v/>
      </c>
      <c r="BL9" s="43" t="str">
        <f>IF(A9="","",IF(SUMPRODUCT(($H$2:$AZ$2=$BL$3)*(H9:AZ9=""))&gt;0,"",SUMIF($H$2:$AZ$2,$BL$3,H9:AZ9)*25/設定シート!$R$8))</f>
        <v/>
      </c>
      <c r="BM9" s="43" t="str">
        <f>IF(A9="","",IF(SUMPRODUCT(($H$2:$AZ$2=$BM$3)*(H9:AZ9=""))&gt;0,"",SUMIF($H$2:$AZ$2,$BM$3,H9:AZ9)*25/設定シート!$R$9))</f>
        <v/>
      </c>
      <c r="BN9" s="43" t="str">
        <f>IF(A9="","",IF(SUMPRODUCT(($H$2:$AZ$2=$BN$3)*(H9:AZ9=""))&gt;0,"",SUMIF($H$2:$AZ$2,$BN$3,H9:AZ9)*25/設定シート!$R$10))</f>
        <v/>
      </c>
    </row>
    <row r="10" spans="1:66" x14ac:dyDescent="0.15">
      <c r="A10" s="29" t="str">
        <f>IF(アンケート結果貼り付け用!A10="","",アンケート結果貼り付け用!A10)</f>
        <v/>
      </c>
      <c r="B10" s="29" t="str">
        <f>IF(アンケート結果貼り付け用!B10="","",アンケート結果貼り付け用!B10)</f>
        <v/>
      </c>
      <c r="C10" s="29" t="str">
        <f>IF(アンケート結果貼り付け用!C10="","",アンケート結果貼り付け用!C10)</f>
        <v/>
      </c>
      <c r="D10" s="29" t="str">
        <f>IF(アンケート結果貼り付け用!D10="","",アンケート結果貼り付け用!D10)</f>
        <v/>
      </c>
      <c r="E10" s="34" t="str">
        <f>IF(アンケート結果貼り付け用!BF10="","",アンケート結果貼り付け用!BF10)</f>
        <v xml:space="preserve">  </v>
      </c>
      <c r="F10" s="42"/>
      <c r="G10" s="39"/>
      <c r="H10" s="24" t="str">
        <f>IF(アンケート結果貼り付け用!L10="","",アンケート結果貼り付け用!L10)</f>
        <v/>
      </c>
      <c r="I10" s="24" t="str">
        <f>IF(アンケート結果貼り付け用!M10="","",アンケート結果貼り付け用!M10)</f>
        <v/>
      </c>
      <c r="J10" s="36" t="str">
        <f>IF(アンケート結果貼り付け用!N10="","",(10-アンケート結果貼り付け用!N10)*0.4)</f>
        <v/>
      </c>
      <c r="K10" s="24" t="str">
        <f>IF(アンケート結果貼り付け用!O10="","",アンケート結果貼り付け用!O10)</f>
        <v/>
      </c>
      <c r="L10" s="24" t="str">
        <f>IF(アンケート結果貼り付け用!P10="","",アンケート結果貼り付け用!P10)</f>
        <v/>
      </c>
      <c r="M10" s="24" t="str">
        <f>IF(アンケート結果貼り付け用!Q10="","",アンケート結果貼り付け用!Q10)</f>
        <v/>
      </c>
      <c r="N10" s="24" t="str">
        <f>IF(アンケート結果貼り付け用!R10="","",アンケート結果貼り付け用!R10)</f>
        <v/>
      </c>
      <c r="O10" s="24" t="str">
        <f>IF(アンケート結果貼り付け用!S10="","",アンケート結果貼り付け用!S10)</f>
        <v/>
      </c>
      <c r="P10" s="24" t="str">
        <f>IF(アンケート結果貼り付け用!T10="","",アンケート結果貼り付け用!T10)</f>
        <v/>
      </c>
      <c r="Q10" s="24" t="str">
        <f>IF(アンケート結果貼り付け用!U10="","",アンケート結果貼り付け用!U10)</f>
        <v/>
      </c>
      <c r="R10" s="24" t="str">
        <f>IF(アンケート結果貼り付け用!V10="","",アンケート結果貼り付け用!V10)</f>
        <v/>
      </c>
      <c r="S10" s="24" t="str">
        <f>IF(アンケート結果貼り付け用!W10="","",アンケート結果貼り付け用!W10)</f>
        <v/>
      </c>
      <c r="T10" s="24" t="str">
        <f>IF(アンケート結果貼り付け用!X10="","",アンケート結果貼り付け用!X10)</f>
        <v/>
      </c>
      <c r="U10" s="24" t="str">
        <f>IF(アンケート結果貼り付け用!Y10="","",アンケート結果貼り付け用!Y10)</f>
        <v/>
      </c>
      <c r="V10" s="24" t="str">
        <f>IF(アンケート結果貼り付け用!Z10="","",アンケート結果貼り付け用!Z10)</f>
        <v/>
      </c>
      <c r="W10" s="24" t="str">
        <f>IF(アンケート結果貼り付け用!AA10="","",アンケート結果貼り付け用!AA10)</f>
        <v/>
      </c>
      <c r="X10" s="24" t="str">
        <f>IF(アンケート結果貼り付け用!AB10="","",アンケート結果貼り付け用!AB10)</f>
        <v/>
      </c>
      <c r="Y10" s="24" t="str">
        <f>IF(アンケート結果貼り付け用!AC10="","",アンケート結果貼り付け用!AC10)</f>
        <v/>
      </c>
      <c r="Z10" s="24" t="str">
        <f>IF(アンケート結果貼り付け用!AD10="","",アンケート結果貼り付け用!AD10)</f>
        <v/>
      </c>
      <c r="AA10" s="24" t="str">
        <f>IF(アンケート結果貼り付け用!AE10="","",アンケート結果貼り付け用!AE10)</f>
        <v/>
      </c>
      <c r="AB10" s="24" t="str">
        <f>IF(アンケート結果貼り付け用!AF10="","",アンケート結果貼り付け用!AF10)</f>
        <v/>
      </c>
      <c r="AC10" s="24" t="str">
        <f>IF(アンケート結果貼り付け用!AG10="","",アンケート結果貼り付け用!AG10)</f>
        <v/>
      </c>
      <c r="AD10" s="24" t="str">
        <f>IF(アンケート結果貼り付け用!AH10="","",アンケート結果貼り付け用!AH10)</f>
        <v/>
      </c>
      <c r="AE10" s="24" t="str">
        <f>IF(アンケート結果貼り付け用!AI10="","",アンケート結果貼り付け用!AI10)</f>
        <v/>
      </c>
      <c r="AF10" s="24" t="str">
        <f>IF(アンケート結果貼り付け用!AJ10="","",アンケート結果貼り付け用!AJ10)</f>
        <v/>
      </c>
      <c r="AG10" s="24" t="str">
        <f>IF(アンケート結果貼り付け用!AK10="","",アンケート結果貼り付け用!AK10)</f>
        <v/>
      </c>
      <c r="AH10" s="24" t="str">
        <f>IF(アンケート結果貼り付け用!AL10="","",アンケート結果貼り付け用!AL10)</f>
        <v/>
      </c>
      <c r="AI10" s="24" t="str">
        <f>IF(アンケート結果貼り付け用!AM10="","",アンケート結果貼り付け用!AM10)</f>
        <v/>
      </c>
      <c r="AJ10" s="24" t="str">
        <f>IF(アンケート結果貼り付け用!AN10="","",アンケート結果貼り付け用!AN10)</f>
        <v/>
      </c>
      <c r="AK10" s="24" t="str">
        <f>IF(アンケート結果貼り付け用!AO10="","",アンケート結果貼り付け用!AO10)</f>
        <v/>
      </c>
      <c r="AL10" s="24" t="str">
        <f>IF(アンケート結果貼り付け用!AP10="","",アンケート結果貼り付け用!AP10)</f>
        <v/>
      </c>
      <c r="AM10" s="24" t="str">
        <f>IF(アンケート結果貼り付け用!AQ10="","",アンケート結果貼り付け用!AQ10)</f>
        <v/>
      </c>
      <c r="AN10" s="24" t="str">
        <f>IF(アンケート結果貼り付け用!AR10="","",アンケート結果貼り付け用!AR10)</f>
        <v/>
      </c>
      <c r="AO10" s="24" t="str">
        <f>IF(アンケート結果貼り付け用!AS10="","",アンケート結果貼り付け用!AS10)</f>
        <v/>
      </c>
      <c r="AP10" s="24" t="str">
        <f>IF(アンケート結果貼り付け用!AT10="","",アンケート結果貼り付け用!AT10)</f>
        <v/>
      </c>
      <c r="AQ10" s="24" t="str">
        <f>IF(アンケート結果貼り付け用!AU10="","",アンケート結果貼り付け用!AU10)</f>
        <v/>
      </c>
      <c r="AR10" s="24" t="str">
        <f>IF(アンケート結果貼り付け用!AV10="","",アンケート結果貼り付け用!AV10)</f>
        <v/>
      </c>
      <c r="AS10" s="24" t="str">
        <f>IF(アンケート結果貼り付け用!AW10="","",アンケート結果貼り付け用!AW10)</f>
        <v/>
      </c>
      <c r="AT10" s="24" t="str">
        <f>IF(アンケート結果貼り付け用!AX10="","",アンケート結果貼り付け用!AX10)</f>
        <v/>
      </c>
      <c r="AU10" s="24" t="str">
        <f>IF(アンケート結果貼り付け用!AY10="","",アンケート結果貼り付け用!AY10)</f>
        <v/>
      </c>
      <c r="AV10" s="24" t="str">
        <f>IF(アンケート結果貼り付け用!AZ10="","",アンケート結果貼り付け用!AZ10)</f>
        <v/>
      </c>
      <c r="AW10" s="24" t="str">
        <f>IF(アンケート結果貼り付け用!BA10="","",アンケート結果貼り付け用!BA10)</f>
        <v/>
      </c>
      <c r="AX10" s="24" t="str">
        <f>IF(アンケート結果貼り付け用!BB10="","",アンケート結果貼り付け用!BB10)</f>
        <v/>
      </c>
      <c r="AY10" s="24" t="str">
        <f>IF(アンケート結果貼り付け用!BC10="","",アンケート結果貼り付け用!BC10)</f>
        <v/>
      </c>
      <c r="AZ10" s="36" t="str">
        <f>IF(アンケート結果貼り付け用!BD10="","",アンケート結果貼り付け用!BD10*0.4)</f>
        <v/>
      </c>
      <c r="BA10" s="31"/>
      <c r="BB10" s="28" t="str">
        <f t="shared" si="7"/>
        <v/>
      </c>
      <c r="BC10" s="28" t="str">
        <f t="shared" si="8"/>
        <v/>
      </c>
      <c r="BD10" s="43" t="str">
        <f t="shared" si="9"/>
        <v/>
      </c>
      <c r="BE10" s="43" t="str">
        <f t="shared" si="10"/>
        <v/>
      </c>
      <c r="BF10" s="43" t="str">
        <f t="shared" si="11"/>
        <v/>
      </c>
      <c r="BG10" s="43" t="str">
        <f t="shared" si="12"/>
        <v/>
      </c>
      <c r="BI10" s="43" t="str">
        <f>IF(A10="","",IF(SUMPRODUCT(($H$2:$AZ$2=$BI$3)*(H10:AZ10=""))&gt;0,"",SUMIF($H$2:$AZ$2,$BI$3,H10:AZ10)*25/設定シート!$R$5))</f>
        <v/>
      </c>
      <c r="BJ10" s="43" t="str">
        <f>IF(A10="","",IF(SUMPRODUCT(($H$2:$AZ$2=$BJ$3)*(H10:AZ10=""))&gt;0,"",SUMIF($H$2:$AZ$2,$BJ$3,H10:AZ10)*25/設定シート!$R$6))</f>
        <v/>
      </c>
      <c r="BK10" s="43" t="str">
        <f>IF(A10="","",IF(SUMPRODUCT(($H$2:$AZ$2=$BK$3)*(H10:AZ10=""))&gt;0,"",SUMIF($H$2:$AZ$2,$BK$3,H10:AZ10)*25/設定シート!$R$7))</f>
        <v/>
      </c>
      <c r="BL10" s="43" t="str">
        <f>IF(A10="","",IF(SUMPRODUCT(($H$2:$AZ$2=$BL$3)*(H10:AZ10=""))&gt;0,"",SUMIF($H$2:$AZ$2,$BL$3,H10:AZ10)*25/設定シート!$R$8))</f>
        <v/>
      </c>
      <c r="BM10" s="43" t="str">
        <f>IF(A10="","",IF(SUMPRODUCT(($H$2:$AZ$2=$BM$3)*(H10:AZ10=""))&gt;0,"",SUMIF($H$2:$AZ$2,$BM$3,H10:AZ10)*25/設定シート!$R$9))</f>
        <v/>
      </c>
      <c r="BN10" s="43" t="str">
        <f>IF(A10="","",IF(SUMPRODUCT(($H$2:$AZ$2=$BN$3)*(H10:AZ10=""))&gt;0,"",SUMIF($H$2:$AZ$2,$BN$3,H10:AZ10)*25/設定シート!$R$10))</f>
        <v/>
      </c>
    </row>
    <row r="11" spans="1:66" x14ac:dyDescent="0.15">
      <c r="A11" s="29" t="str">
        <f>IF(アンケート結果貼り付け用!A11="","",アンケート結果貼り付け用!A11)</f>
        <v/>
      </c>
      <c r="B11" s="29" t="str">
        <f>IF(アンケート結果貼り付け用!B11="","",アンケート結果貼り付け用!B11)</f>
        <v/>
      </c>
      <c r="C11" s="29" t="str">
        <f>IF(アンケート結果貼り付け用!C11="","",アンケート結果貼り付け用!C11)</f>
        <v/>
      </c>
      <c r="D11" s="29" t="str">
        <f>IF(アンケート結果貼り付け用!D11="","",アンケート結果貼り付け用!D11)</f>
        <v/>
      </c>
      <c r="E11" s="34" t="str">
        <f>IF(アンケート結果貼り付け用!BF11="","",アンケート結果貼り付け用!BF11)</f>
        <v xml:space="preserve">  </v>
      </c>
      <c r="F11" s="42"/>
      <c r="G11" s="39"/>
      <c r="H11" s="24" t="str">
        <f>IF(アンケート結果貼り付け用!L11="","",アンケート結果貼り付け用!L11)</f>
        <v/>
      </c>
      <c r="I11" s="24" t="str">
        <f>IF(アンケート結果貼り付け用!M11="","",アンケート結果貼り付け用!M11)</f>
        <v/>
      </c>
      <c r="J11" s="36" t="str">
        <f>IF(アンケート結果貼り付け用!N11="","",(10-アンケート結果貼り付け用!N11)*0.4)</f>
        <v/>
      </c>
      <c r="K11" s="24" t="str">
        <f>IF(アンケート結果貼り付け用!O11="","",アンケート結果貼り付け用!O11)</f>
        <v/>
      </c>
      <c r="L11" s="24" t="str">
        <f>IF(アンケート結果貼り付け用!P11="","",アンケート結果貼り付け用!P11)</f>
        <v/>
      </c>
      <c r="M11" s="24" t="str">
        <f>IF(アンケート結果貼り付け用!Q11="","",アンケート結果貼り付け用!Q11)</f>
        <v/>
      </c>
      <c r="N11" s="24" t="str">
        <f>IF(アンケート結果貼り付け用!R11="","",アンケート結果貼り付け用!R11)</f>
        <v/>
      </c>
      <c r="O11" s="24" t="str">
        <f>IF(アンケート結果貼り付け用!S11="","",アンケート結果貼り付け用!S11)</f>
        <v/>
      </c>
      <c r="P11" s="24" t="str">
        <f>IF(アンケート結果貼り付け用!T11="","",アンケート結果貼り付け用!T11)</f>
        <v/>
      </c>
      <c r="Q11" s="24" t="str">
        <f>IF(アンケート結果貼り付け用!U11="","",アンケート結果貼り付け用!U11)</f>
        <v/>
      </c>
      <c r="R11" s="24" t="str">
        <f>IF(アンケート結果貼り付け用!V11="","",アンケート結果貼り付け用!V11)</f>
        <v/>
      </c>
      <c r="S11" s="24" t="str">
        <f>IF(アンケート結果貼り付け用!W11="","",アンケート結果貼り付け用!W11)</f>
        <v/>
      </c>
      <c r="T11" s="24" t="str">
        <f>IF(アンケート結果貼り付け用!X11="","",アンケート結果貼り付け用!X11)</f>
        <v/>
      </c>
      <c r="U11" s="24" t="str">
        <f>IF(アンケート結果貼り付け用!Y11="","",アンケート結果貼り付け用!Y11)</f>
        <v/>
      </c>
      <c r="V11" s="24" t="str">
        <f>IF(アンケート結果貼り付け用!Z11="","",アンケート結果貼り付け用!Z11)</f>
        <v/>
      </c>
      <c r="W11" s="24" t="str">
        <f>IF(アンケート結果貼り付け用!AA11="","",アンケート結果貼り付け用!AA11)</f>
        <v/>
      </c>
      <c r="X11" s="24" t="str">
        <f>IF(アンケート結果貼り付け用!AB11="","",アンケート結果貼り付け用!AB11)</f>
        <v/>
      </c>
      <c r="Y11" s="24" t="str">
        <f>IF(アンケート結果貼り付け用!AC11="","",アンケート結果貼り付け用!AC11)</f>
        <v/>
      </c>
      <c r="Z11" s="24" t="str">
        <f>IF(アンケート結果貼り付け用!AD11="","",アンケート結果貼り付け用!AD11)</f>
        <v/>
      </c>
      <c r="AA11" s="24" t="str">
        <f>IF(アンケート結果貼り付け用!AE11="","",アンケート結果貼り付け用!AE11)</f>
        <v/>
      </c>
      <c r="AB11" s="24" t="str">
        <f>IF(アンケート結果貼り付け用!AF11="","",アンケート結果貼り付け用!AF11)</f>
        <v/>
      </c>
      <c r="AC11" s="24" t="str">
        <f>IF(アンケート結果貼り付け用!AG11="","",アンケート結果貼り付け用!AG11)</f>
        <v/>
      </c>
      <c r="AD11" s="24" t="str">
        <f>IF(アンケート結果貼り付け用!AH11="","",アンケート結果貼り付け用!AH11)</f>
        <v/>
      </c>
      <c r="AE11" s="24" t="str">
        <f>IF(アンケート結果貼り付け用!AI11="","",アンケート結果貼り付け用!AI11)</f>
        <v/>
      </c>
      <c r="AF11" s="24" t="str">
        <f>IF(アンケート結果貼り付け用!AJ11="","",アンケート結果貼り付け用!AJ11)</f>
        <v/>
      </c>
      <c r="AG11" s="24" t="str">
        <f>IF(アンケート結果貼り付け用!AK11="","",アンケート結果貼り付け用!AK11)</f>
        <v/>
      </c>
      <c r="AH11" s="24" t="str">
        <f>IF(アンケート結果貼り付け用!AL11="","",アンケート結果貼り付け用!AL11)</f>
        <v/>
      </c>
      <c r="AI11" s="24" t="str">
        <f>IF(アンケート結果貼り付け用!AM11="","",アンケート結果貼り付け用!AM11)</f>
        <v/>
      </c>
      <c r="AJ11" s="24" t="str">
        <f>IF(アンケート結果貼り付け用!AN11="","",アンケート結果貼り付け用!AN11)</f>
        <v/>
      </c>
      <c r="AK11" s="24" t="str">
        <f>IF(アンケート結果貼り付け用!AO11="","",アンケート結果貼り付け用!AO11)</f>
        <v/>
      </c>
      <c r="AL11" s="24" t="str">
        <f>IF(アンケート結果貼り付け用!AP11="","",アンケート結果貼り付け用!AP11)</f>
        <v/>
      </c>
      <c r="AM11" s="24" t="str">
        <f>IF(アンケート結果貼り付け用!AQ11="","",アンケート結果貼り付け用!AQ11)</f>
        <v/>
      </c>
      <c r="AN11" s="24" t="str">
        <f>IF(アンケート結果貼り付け用!AR11="","",アンケート結果貼り付け用!AR11)</f>
        <v/>
      </c>
      <c r="AO11" s="24" t="str">
        <f>IF(アンケート結果貼り付け用!AS11="","",アンケート結果貼り付け用!AS11)</f>
        <v/>
      </c>
      <c r="AP11" s="24" t="str">
        <f>IF(アンケート結果貼り付け用!AT11="","",アンケート結果貼り付け用!AT11)</f>
        <v/>
      </c>
      <c r="AQ11" s="24" t="str">
        <f>IF(アンケート結果貼り付け用!AU11="","",アンケート結果貼り付け用!AU11)</f>
        <v/>
      </c>
      <c r="AR11" s="24" t="str">
        <f>IF(アンケート結果貼り付け用!AV11="","",アンケート結果貼り付け用!AV11)</f>
        <v/>
      </c>
      <c r="AS11" s="24" t="str">
        <f>IF(アンケート結果貼り付け用!AW11="","",アンケート結果貼り付け用!AW11)</f>
        <v/>
      </c>
      <c r="AT11" s="24" t="str">
        <f>IF(アンケート結果貼り付け用!AX11="","",アンケート結果貼り付け用!AX11)</f>
        <v/>
      </c>
      <c r="AU11" s="24" t="str">
        <f>IF(アンケート結果貼り付け用!AY11="","",アンケート結果貼り付け用!AY11)</f>
        <v/>
      </c>
      <c r="AV11" s="24" t="str">
        <f>IF(アンケート結果貼り付け用!AZ11="","",アンケート結果貼り付け用!AZ11)</f>
        <v/>
      </c>
      <c r="AW11" s="24" t="str">
        <f>IF(アンケート結果貼り付け用!BA11="","",アンケート結果貼り付け用!BA11)</f>
        <v/>
      </c>
      <c r="AX11" s="24" t="str">
        <f>IF(アンケート結果貼り付け用!BB11="","",アンケート結果貼り付け用!BB11)</f>
        <v/>
      </c>
      <c r="AY11" s="24" t="str">
        <f>IF(アンケート結果貼り付け用!BC11="","",アンケート結果貼り付け用!BC11)</f>
        <v/>
      </c>
      <c r="AZ11" s="36" t="str">
        <f>IF(アンケート結果貼り付け用!BD11="","",アンケート結果貼り付け用!BD11*0.4)</f>
        <v/>
      </c>
      <c r="BA11" s="31"/>
      <c r="BB11" s="28" t="str">
        <f t="shared" si="7"/>
        <v/>
      </c>
      <c r="BC11" s="28" t="str">
        <f t="shared" si="8"/>
        <v/>
      </c>
      <c r="BD11" s="43" t="str">
        <f t="shared" si="9"/>
        <v/>
      </c>
      <c r="BE11" s="43" t="str">
        <f t="shared" si="10"/>
        <v/>
      </c>
      <c r="BF11" s="43" t="str">
        <f t="shared" si="11"/>
        <v/>
      </c>
      <c r="BG11" s="43" t="str">
        <f t="shared" si="12"/>
        <v/>
      </c>
      <c r="BI11" s="43" t="str">
        <f>IF(A11="","",IF(SUMPRODUCT(($H$2:$AZ$2=$BI$3)*(H11:AZ11=""))&gt;0,"",SUMIF($H$2:$AZ$2,$BI$3,H11:AZ11)*25/設定シート!$R$5))</f>
        <v/>
      </c>
      <c r="BJ11" s="43" t="str">
        <f>IF(A11="","",IF(SUMPRODUCT(($H$2:$AZ$2=$BJ$3)*(H11:AZ11=""))&gt;0,"",SUMIF($H$2:$AZ$2,$BJ$3,H11:AZ11)*25/設定シート!$R$6))</f>
        <v/>
      </c>
      <c r="BK11" s="43" t="str">
        <f>IF(A11="","",IF(SUMPRODUCT(($H$2:$AZ$2=$BK$3)*(H11:AZ11=""))&gt;0,"",SUMIF($H$2:$AZ$2,$BK$3,H11:AZ11)*25/設定シート!$R$7))</f>
        <v/>
      </c>
      <c r="BL11" s="43" t="str">
        <f>IF(A11="","",IF(SUMPRODUCT(($H$2:$AZ$2=$BL$3)*(H11:AZ11=""))&gt;0,"",SUMIF($H$2:$AZ$2,$BL$3,H11:AZ11)*25/設定シート!$R$8))</f>
        <v/>
      </c>
      <c r="BM11" s="43" t="str">
        <f>IF(A11="","",IF(SUMPRODUCT(($H$2:$AZ$2=$BM$3)*(H11:AZ11=""))&gt;0,"",SUMIF($H$2:$AZ$2,$BM$3,H11:AZ11)*25/設定シート!$R$9))</f>
        <v/>
      </c>
      <c r="BN11" s="43" t="str">
        <f>IF(A11="","",IF(SUMPRODUCT(($H$2:$AZ$2=$BN$3)*(H11:AZ11=""))&gt;0,"",SUMIF($H$2:$AZ$2,$BN$3,H11:AZ11)*25/設定シート!$R$10))</f>
        <v/>
      </c>
    </row>
    <row r="12" spans="1:66" x14ac:dyDescent="0.15">
      <c r="A12" s="29" t="str">
        <f>IF(アンケート結果貼り付け用!A12="","",アンケート結果貼り付け用!A12)</f>
        <v/>
      </c>
      <c r="B12" s="29" t="str">
        <f>IF(アンケート結果貼り付け用!B12="","",アンケート結果貼り付け用!B12)</f>
        <v/>
      </c>
      <c r="C12" s="29" t="str">
        <f>IF(アンケート結果貼り付け用!C12="","",アンケート結果貼り付け用!C12)</f>
        <v/>
      </c>
      <c r="D12" s="29" t="str">
        <f>IF(アンケート結果貼り付け用!D12="","",アンケート結果貼り付け用!D12)</f>
        <v/>
      </c>
      <c r="E12" s="34" t="str">
        <f>IF(アンケート結果貼り付け用!BF12="","",アンケート結果貼り付け用!BF12)</f>
        <v xml:space="preserve">  </v>
      </c>
      <c r="F12" s="42"/>
      <c r="G12" s="39"/>
      <c r="H12" s="24" t="str">
        <f>IF(アンケート結果貼り付け用!L12="","",アンケート結果貼り付け用!L12)</f>
        <v/>
      </c>
      <c r="I12" s="24" t="str">
        <f>IF(アンケート結果貼り付け用!M12="","",アンケート結果貼り付け用!M12)</f>
        <v/>
      </c>
      <c r="J12" s="36" t="str">
        <f>IF(アンケート結果貼り付け用!N12="","",(10-アンケート結果貼り付け用!N12)*0.4)</f>
        <v/>
      </c>
      <c r="K12" s="24" t="str">
        <f>IF(アンケート結果貼り付け用!O12="","",アンケート結果貼り付け用!O12)</f>
        <v/>
      </c>
      <c r="L12" s="24" t="str">
        <f>IF(アンケート結果貼り付け用!P12="","",アンケート結果貼り付け用!P12)</f>
        <v/>
      </c>
      <c r="M12" s="24" t="str">
        <f>IF(アンケート結果貼り付け用!Q12="","",アンケート結果貼り付け用!Q12)</f>
        <v/>
      </c>
      <c r="N12" s="24" t="str">
        <f>IF(アンケート結果貼り付け用!R12="","",アンケート結果貼り付け用!R12)</f>
        <v/>
      </c>
      <c r="O12" s="24" t="str">
        <f>IF(アンケート結果貼り付け用!S12="","",アンケート結果貼り付け用!S12)</f>
        <v/>
      </c>
      <c r="P12" s="24" t="str">
        <f>IF(アンケート結果貼り付け用!T12="","",アンケート結果貼り付け用!T12)</f>
        <v/>
      </c>
      <c r="Q12" s="24" t="str">
        <f>IF(アンケート結果貼り付け用!U12="","",アンケート結果貼り付け用!U12)</f>
        <v/>
      </c>
      <c r="R12" s="24" t="str">
        <f>IF(アンケート結果貼り付け用!V12="","",アンケート結果貼り付け用!V12)</f>
        <v/>
      </c>
      <c r="S12" s="24" t="str">
        <f>IF(アンケート結果貼り付け用!W12="","",アンケート結果貼り付け用!W12)</f>
        <v/>
      </c>
      <c r="T12" s="24" t="str">
        <f>IF(アンケート結果貼り付け用!X12="","",アンケート結果貼り付け用!X12)</f>
        <v/>
      </c>
      <c r="U12" s="24" t="str">
        <f>IF(アンケート結果貼り付け用!Y12="","",アンケート結果貼り付け用!Y12)</f>
        <v/>
      </c>
      <c r="V12" s="24" t="str">
        <f>IF(アンケート結果貼り付け用!Z12="","",アンケート結果貼り付け用!Z12)</f>
        <v/>
      </c>
      <c r="W12" s="24" t="str">
        <f>IF(アンケート結果貼り付け用!AA12="","",アンケート結果貼り付け用!AA12)</f>
        <v/>
      </c>
      <c r="X12" s="24" t="str">
        <f>IF(アンケート結果貼り付け用!AB12="","",アンケート結果貼り付け用!AB12)</f>
        <v/>
      </c>
      <c r="Y12" s="24" t="str">
        <f>IF(アンケート結果貼り付け用!AC12="","",アンケート結果貼り付け用!AC12)</f>
        <v/>
      </c>
      <c r="Z12" s="24" t="str">
        <f>IF(アンケート結果貼り付け用!AD12="","",アンケート結果貼り付け用!AD12)</f>
        <v/>
      </c>
      <c r="AA12" s="24" t="str">
        <f>IF(アンケート結果貼り付け用!AE12="","",アンケート結果貼り付け用!AE12)</f>
        <v/>
      </c>
      <c r="AB12" s="24" t="str">
        <f>IF(アンケート結果貼り付け用!AF12="","",アンケート結果貼り付け用!AF12)</f>
        <v/>
      </c>
      <c r="AC12" s="24" t="str">
        <f>IF(アンケート結果貼り付け用!AG12="","",アンケート結果貼り付け用!AG12)</f>
        <v/>
      </c>
      <c r="AD12" s="24" t="str">
        <f>IF(アンケート結果貼り付け用!AH12="","",アンケート結果貼り付け用!AH12)</f>
        <v/>
      </c>
      <c r="AE12" s="24" t="str">
        <f>IF(アンケート結果貼り付け用!AI12="","",アンケート結果貼り付け用!AI12)</f>
        <v/>
      </c>
      <c r="AF12" s="24" t="str">
        <f>IF(アンケート結果貼り付け用!AJ12="","",アンケート結果貼り付け用!AJ12)</f>
        <v/>
      </c>
      <c r="AG12" s="24" t="str">
        <f>IF(アンケート結果貼り付け用!AK12="","",アンケート結果貼り付け用!AK12)</f>
        <v/>
      </c>
      <c r="AH12" s="24" t="str">
        <f>IF(アンケート結果貼り付け用!AL12="","",アンケート結果貼り付け用!AL12)</f>
        <v/>
      </c>
      <c r="AI12" s="24" t="str">
        <f>IF(アンケート結果貼り付け用!AM12="","",アンケート結果貼り付け用!AM12)</f>
        <v/>
      </c>
      <c r="AJ12" s="24" t="str">
        <f>IF(アンケート結果貼り付け用!AN12="","",アンケート結果貼り付け用!AN12)</f>
        <v/>
      </c>
      <c r="AK12" s="24" t="str">
        <f>IF(アンケート結果貼り付け用!AO12="","",アンケート結果貼り付け用!AO12)</f>
        <v/>
      </c>
      <c r="AL12" s="24" t="str">
        <f>IF(アンケート結果貼り付け用!AP12="","",アンケート結果貼り付け用!AP12)</f>
        <v/>
      </c>
      <c r="AM12" s="24" t="str">
        <f>IF(アンケート結果貼り付け用!AQ12="","",アンケート結果貼り付け用!AQ12)</f>
        <v/>
      </c>
      <c r="AN12" s="24" t="str">
        <f>IF(アンケート結果貼り付け用!AR12="","",アンケート結果貼り付け用!AR12)</f>
        <v/>
      </c>
      <c r="AO12" s="24" t="str">
        <f>IF(アンケート結果貼り付け用!AS12="","",アンケート結果貼り付け用!AS12)</f>
        <v/>
      </c>
      <c r="AP12" s="24" t="str">
        <f>IF(アンケート結果貼り付け用!AT12="","",アンケート結果貼り付け用!AT12)</f>
        <v/>
      </c>
      <c r="AQ12" s="24" t="str">
        <f>IF(アンケート結果貼り付け用!AU12="","",アンケート結果貼り付け用!AU12)</f>
        <v/>
      </c>
      <c r="AR12" s="24" t="str">
        <f>IF(アンケート結果貼り付け用!AV12="","",アンケート結果貼り付け用!AV12)</f>
        <v/>
      </c>
      <c r="AS12" s="24" t="str">
        <f>IF(アンケート結果貼り付け用!AW12="","",アンケート結果貼り付け用!AW12)</f>
        <v/>
      </c>
      <c r="AT12" s="24" t="str">
        <f>IF(アンケート結果貼り付け用!AX12="","",アンケート結果貼り付け用!AX12)</f>
        <v/>
      </c>
      <c r="AU12" s="24" t="str">
        <f>IF(アンケート結果貼り付け用!AY12="","",アンケート結果貼り付け用!AY12)</f>
        <v/>
      </c>
      <c r="AV12" s="24" t="str">
        <f>IF(アンケート結果貼り付け用!AZ12="","",アンケート結果貼り付け用!AZ12)</f>
        <v/>
      </c>
      <c r="AW12" s="24" t="str">
        <f>IF(アンケート結果貼り付け用!BA12="","",アンケート結果貼り付け用!BA12)</f>
        <v/>
      </c>
      <c r="AX12" s="24" t="str">
        <f>IF(アンケート結果貼り付け用!BB12="","",アンケート結果貼り付け用!BB12)</f>
        <v/>
      </c>
      <c r="AY12" s="24" t="str">
        <f>IF(アンケート結果貼り付け用!BC12="","",アンケート結果貼り付け用!BC12)</f>
        <v/>
      </c>
      <c r="AZ12" s="36" t="str">
        <f>IF(アンケート結果貼り付け用!BD12="","",アンケート結果貼り付け用!BD12*0.4)</f>
        <v/>
      </c>
      <c r="BA12" s="31"/>
      <c r="BB12" s="28" t="str">
        <f t="shared" si="7"/>
        <v/>
      </c>
      <c r="BC12" s="28" t="str">
        <f t="shared" si="8"/>
        <v/>
      </c>
      <c r="BD12" s="43" t="str">
        <f t="shared" si="9"/>
        <v/>
      </c>
      <c r="BE12" s="43" t="str">
        <f t="shared" si="10"/>
        <v/>
      </c>
      <c r="BF12" s="43" t="str">
        <f t="shared" si="11"/>
        <v/>
      </c>
      <c r="BG12" s="43" t="str">
        <f t="shared" si="12"/>
        <v/>
      </c>
      <c r="BI12" s="43" t="str">
        <f>IF(A12="","",IF(SUMPRODUCT(($H$2:$AZ$2=$BI$3)*(H12:AZ12=""))&gt;0,"",SUMIF($H$2:$AZ$2,$BI$3,H12:AZ12)*25/設定シート!$R$5))</f>
        <v/>
      </c>
      <c r="BJ12" s="43" t="str">
        <f>IF(A12="","",IF(SUMPRODUCT(($H$2:$AZ$2=$BJ$3)*(H12:AZ12=""))&gt;0,"",SUMIF($H$2:$AZ$2,$BJ$3,H12:AZ12)*25/設定シート!$R$6))</f>
        <v/>
      </c>
      <c r="BK12" s="43" t="str">
        <f>IF(A12="","",IF(SUMPRODUCT(($H$2:$AZ$2=$BK$3)*(H12:AZ12=""))&gt;0,"",SUMIF($H$2:$AZ$2,$BK$3,H12:AZ12)*25/設定シート!$R$7))</f>
        <v/>
      </c>
      <c r="BL12" s="43" t="str">
        <f>IF(A12="","",IF(SUMPRODUCT(($H$2:$AZ$2=$BL$3)*(H12:AZ12=""))&gt;0,"",SUMIF($H$2:$AZ$2,$BL$3,H12:AZ12)*25/設定シート!$R$8))</f>
        <v/>
      </c>
      <c r="BM12" s="43" t="str">
        <f>IF(A12="","",IF(SUMPRODUCT(($H$2:$AZ$2=$BM$3)*(H12:AZ12=""))&gt;0,"",SUMIF($H$2:$AZ$2,$BM$3,H12:AZ12)*25/設定シート!$R$9))</f>
        <v/>
      </c>
      <c r="BN12" s="43" t="str">
        <f>IF(A12="","",IF(SUMPRODUCT(($H$2:$AZ$2=$BN$3)*(H12:AZ12=""))&gt;0,"",SUMIF($H$2:$AZ$2,$BN$3,H12:AZ12)*25/設定シート!$R$10))</f>
        <v/>
      </c>
    </row>
    <row r="13" spans="1:66" x14ac:dyDescent="0.15">
      <c r="A13" s="29" t="str">
        <f>IF(アンケート結果貼り付け用!A13="","",アンケート結果貼り付け用!A13)</f>
        <v/>
      </c>
      <c r="B13" s="29" t="str">
        <f>IF(アンケート結果貼り付け用!B13="","",アンケート結果貼り付け用!B13)</f>
        <v/>
      </c>
      <c r="C13" s="29" t="str">
        <f>IF(アンケート結果貼り付け用!C13="","",アンケート結果貼り付け用!C13)</f>
        <v/>
      </c>
      <c r="D13" s="29" t="str">
        <f>IF(アンケート結果貼り付け用!D13="","",アンケート結果貼り付け用!D13)</f>
        <v/>
      </c>
      <c r="E13" s="34" t="str">
        <f>IF(アンケート結果貼り付け用!BF13="","",アンケート結果貼り付け用!BF13)</f>
        <v xml:space="preserve">  </v>
      </c>
      <c r="F13" s="42"/>
      <c r="G13" s="39"/>
      <c r="H13" s="24" t="str">
        <f>IF(アンケート結果貼り付け用!L13="","",アンケート結果貼り付け用!L13)</f>
        <v/>
      </c>
      <c r="I13" s="24" t="str">
        <f>IF(アンケート結果貼り付け用!M13="","",アンケート結果貼り付け用!M13)</f>
        <v/>
      </c>
      <c r="J13" s="36" t="str">
        <f>IF(アンケート結果貼り付け用!N13="","",(10-アンケート結果貼り付け用!N13)*0.4)</f>
        <v/>
      </c>
      <c r="K13" s="24" t="str">
        <f>IF(アンケート結果貼り付け用!O13="","",アンケート結果貼り付け用!O13)</f>
        <v/>
      </c>
      <c r="L13" s="24" t="str">
        <f>IF(アンケート結果貼り付け用!P13="","",アンケート結果貼り付け用!P13)</f>
        <v/>
      </c>
      <c r="M13" s="24" t="str">
        <f>IF(アンケート結果貼り付け用!Q13="","",アンケート結果貼り付け用!Q13)</f>
        <v/>
      </c>
      <c r="N13" s="24" t="str">
        <f>IF(アンケート結果貼り付け用!R13="","",アンケート結果貼り付け用!R13)</f>
        <v/>
      </c>
      <c r="O13" s="24" t="str">
        <f>IF(アンケート結果貼り付け用!S13="","",アンケート結果貼り付け用!S13)</f>
        <v/>
      </c>
      <c r="P13" s="24" t="str">
        <f>IF(アンケート結果貼り付け用!T13="","",アンケート結果貼り付け用!T13)</f>
        <v/>
      </c>
      <c r="Q13" s="24" t="str">
        <f>IF(アンケート結果貼り付け用!U13="","",アンケート結果貼り付け用!U13)</f>
        <v/>
      </c>
      <c r="R13" s="24" t="str">
        <f>IF(アンケート結果貼り付け用!V13="","",アンケート結果貼り付け用!V13)</f>
        <v/>
      </c>
      <c r="S13" s="24" t="str">
        <f>IF(アンケート結果貼り付け用!W13="","",アンケート結果貼り付け用!W13)</f>
        <v/>
      </c>
      <c r="T13" s="24" t="str">
        <f>IF(アンケート結果貼り付け用!X13="","",アンケート結果貼り付け用!X13)</f>
        <v/>
      </c>
      <c r="U13" s="24" t="str">
        <f>IF(アンケート結果貼り付け用!Y13="","",アンケート結果貼り付け用!Y13)</f>
        <v/>
      </c>
      <c r="V13" s="24" t="str">
        <f>IF(アンケート結果貼り付け用!Z13="","",アンケート結果貼り付け用!Z13)</f>
        <v/>
      </c>
      <c r="W13" s="24" t="str">
        <f>IF(アンケート結果貼り付け用!AA13="","",アンケート結果貼り付け用!AA13)</f>
        <v/>
      </c>
      <c r="X13" s="24" t="str">
        <f>IF(アンケート結果貼り付け用!AB13="","",アンケート結果貼り付け用!AB13)</f>
        <v/>
      </c>
      <c r="Y13" s="24" t="str">
        <f>IF(アンケート結果貼り付け用!AC13="","",アンケート結果貼り付け用!AC13)</f>
        <v/>
      </c>
      <c r="Z13" s="24" t="str">
        <f>IF(アンケート結果貼り付け用!AD13="","",アンケート結果貼り付け用!AD13)</f>
        <v/>
      </c>
      <c r="AA13" s="24" t="str">
        <f>IF(アンケート結果貼り付け用!AE13="","",アンケート結果貼り付け用!AE13)</f>
        <v/>
      </c>
      <c r="AB13" s="24" t="str">
        <f>IF(アンケート結果貼り付け用!AF13="","",アンケート結果貼り付け用!AF13)</f>
        <v/>
      </c>
      <c r="AC13" s="24" t="str">
        <f>IF(アンケート結果貼り付け用!AG13="","",アンケート結果貼り付け用!AG13)</f>
        <v/>
      </c>
      <c r="AD13" s="24" t="str">
        <f>IF(アンケート結果貼り付け用!AH13="","",アンケート結果貼り付け用!AH13)</f>
        <v/>
      </c>
      <c r="AE13" s="24" t="str">
        <f>IF(アンケート結果貼り付け用!AI13="","",アンケート結果貼り付け用!AI13)</f>
        <v/>
      </c>
      <c r="AF13" s="24" t="str">
        <f>IF(アンケート結果貼り付け用!AJ13="","",アンケート結果貼り付け用!AJ13)</f>
        <v/>
      </c>
      <c r="AG13" s="24" t="str">
        <f>IF(アンケート結果貼り付け用!AK13="","",アンケート結果貼り付け用!AK13)</f>
        <v/>
      </c>
      <c r="AH13" s="24" t="str">
        <f>IF(アンケート結果貼り付け用!AL13="","",アンケート結果貼り付け用!AL13)</f>
        <v/>
      </c>
      <c r="AI13" s="24" t="str">
        <f>IF(アンケート結果貼り付け用!AM13="","",アンケート結果貼り付け用!AM13)</f>
        <v/>
      </c>
      <c r="AJ13" s="24" t="str">
        <f>IF(アンケート結果貼り付け用!AN13="","",アンケート結果貼り付け用!AN13)</f>
        <v/>
      </c>
      <c r="AK13" s="24" t="str">
        <f>IF(アンケート結果貼り付け用!AO13="","",アンケート結果貼り付け用!AO13)</f>
        <v/>
      </c>
      <c r="AL13" s="24" t="str">
        <f>IF(アンケート結果貼り付け用!AP13="","",アンケート結果貼り付け用!AP13)</f>
        <v/>
      </c>
      <c r="AM13" s="24" t="str">
        <f>IF(アンケート結果貼り付け用!AQ13="","",アンケート結果貼り付け用!AQ13)</f>
        <v/>
      </c>
      <c r="AN13" s="24" t="str">
        <f>IF(アンケート結果貼り付け用!AR13="","",アンケート結果貼り付け用!AR13)</f>
        <v/>
      </c>
      <c r="AO13" s="24" t="str">
        <f>IF(アンケート結果貼り付け用!AS13="","",アンケート結果貼り付け用!AS13)</f>
        <v/>
      </c>
      <c r="AP13" s="24" t="str">
        <f>IF(アンケート結果貼り付け用!AT13="","",アンケート結果貼り付け用!AT13)</f>
        <v/>
      </c>
      <c r="AQ13" s="24" t="str">
        <f>IF(アンケート結果貼り付け用!AU13="","",アンケート結果貼り付け用!AU13)</f>
        <v/>
      </c>
      <c r="AR13" s="24" t="str">
        <f>IF(アンケート結果貼り付け用!AV13="","",アンケート結果貼り付け用!AV13)</f>
        <v/>
      </c>
      <c r="AS13" s="24" t="str">
        <f>IF(アンケート結果貼り付け用!AW13="","",アンケート結果貼り付け用!AW13)</f>
        <v/>
      </c>
      <c r="AT13" s="24" t="str">
        <f>IF(アンケート結果貼り付け用!AX13="","",アンケート結果貼り付け用!AX13)</f>
        <v/>
      </c>
      <c r="AU13" s="24" t="str">
        <f>IF(アンケート結果貼り付け用!AY13="","",アンケート結果貼り付け用!AY13)</f>
        <v/>
      </c>
      <c r="AV13" s="24" t="str">
        <f>IF(アンケート結果貼り付け用!AZ13="","",アンケート結果貼り付け用!AZ13)</f>
        <v/>
      </c>
      <c r="AW13" s="24" t="str">
        <f>IF(アンケート結果貼り付け用!BA13="","",アンケート結果貼り付け用!BA13)</f>
        <v/>
      </c>
      <c r="AX13" s="24" t="str">
        <f>IF(アンケート結果貼り付け用!BB13="","",アンケート結果貼り付け用!BB13)</f>
        <v/>
      </c>
      <c r="AY13" s="24" t="str">
        <f>IF(アンケート結果貼り付け用!BC13="","",アンケート結果貼り付け用!BC13)</f>
        <v/>
      </c>
      <c r="AZ13" s="36" t="str">
        <f>IF(アンケート結果貼り付け用!BD13="","",アンケート結果貼り付け用!BD13*0.4)</f>
        <v/>
      </c>
      <c r="BA13" s="31"/>
      <c r="BB13" s="28" t="str">
        <f t="shared" si="7"/>
        <v/>
      </c>
      <c r="BC13" s="28" t="str">
        <f t="shared" si="8"/>
        <v/>
      </c>
      <c r="BD13" s="43" t="str">
        <f t="shared" si="9"/>
        <v/>
      </c>
      <c r="BE13" s="43" t="str">
        <f t="shared" si="10"/>
        <v/>
      </c>
      <c r="BF13" s="43" t="str">
        <f t="shared" si="11"/>
        <v/>
      </c>
      <c r="BG13" s="43" t="str">
        <f t="shared" si="12"/>
        <v/>
      </c>
      <c r="BI13" s="43" t="str">
        <f>IF(A13="","",IF(SUMPRODUCT(($H$2:$AZ$2=$BI$3)*(H13:AZ13=""))&gt;0,"",SUMIF($H$2:$AZ$2,$BI$3,H13:AZ13)*25/設定シート!$R$5))</f>
        <v/>
      </c>
      <c r="BJ13" s="43" t="str">
        <f>IF(A13="","",IF(SUMPRODUCT(($H$2:$AZ$2=$BJ$3)*(H13:AZ13=""))&gt;0,"",SUMIF($H$2:$AZ$2,$BJ$3,H13:AZ13)*25/設定シート!$R$6))</f>
        <v/>
      </c>
      <c r="BK13" s="43" t="str">
        <f>IF(A13="","",IF(SUMPRODUCT(($H$2:$AZ$2=$BK$3)*(H13:AZ13=""))&gt;0,"",SUMIF($H$2:$AZ$2,$BK$3,H13:AZ13)*25/設定シート!$R$7))</f>
        <v/>
      </c>
      <c r="BL13" s="43" t="str">
        <f>IF(A13="","",IF(SUMPRODUCT(($H$2:$AZ$2=$BL$3)*(H13:AZ13=""))&gt;0,"",SUMIF($H$2:$AZ$2,$BL$3,H13:AZ13)*25/設定シート!$R$8))</f>
        <v/>
      </c>
      <c r="BM13" s="43" t="str">
        <f>IF(A13="","",IF(SUMPRODUCT(($H$2:$AZ$2=$BM$3)*(H13:AZ13=""))&gt;0,"",SUMIF($H$2:$AZ$2,$BM$3,H13:AZ13)*25/設定シート!$R$9))</f>
        <v/>
      </c>
      <c r="BN13" s="43" t="str">
        <f>IF(A13="","",IF(SUMPRODUCT(($H$2:$AZ$2=$BN$3)*(H13:AZ13=""))&gt;0,"",SUMIF($H$2:$AZ$2,$BN$3,H13:AZ13)*25/設定シート!$R$10))</f>
        <v/>
      </c>
    </row>
    <row r="14" spans="1:66" x14ac:dyDescent="0.15">
      <c r="A14" s="29" t="str">
        <f>IF(アンケート結果貼り付け用!A14="","",アンケート結果貼り付け用!A14)</f>
        <v/>
      </c>
      <c r="B14" s="29" t="str">
        <f>IF(アンケート結果貼り付け用!B14="","",アンケート結果貼り付け用!B14)</f>
        <v/>
      </c>
      <c r="C14" s="29" t="str">
        <f>IF(アンケート結果貼り付け用!C14="","",アンケート結果貼り付け用!C14)</f>
        <v/>
      </c>
      <c r="D14" s="29" t="str">
        <f>IF(アンケート結果貼り付け用!D14="","",アンケート結果貼り付け用!D14)</f>
        <v/>
      </c>
      <c r="E14" s="34" t="str">
        <f>IF(アンケート結果貼り付け用!BF14="","",アンケート結果貼り付け用!BF14)</f>
        <v xml:space="preserve">  </v>
      </c>
      <c r="F14" s="42"/>
      <c r="G14" s="39"/>
      <c r="H14" s="24" t="str">
        <f>IF(アンケート結果貼り付け用!L14="","",アンケート結果貼り付け用!L14)</f>
        <v/>
      </c>
      <c r="I14" s="24" t="str">
        <f>IF(アンケート結果貼り付け用!M14="","",アンケート結果貼り付け用!M14)</f>
        <v/>
      </c>
      <c r="J14" s="36" t="str">
        <f>IF(アンケート結果貼り付け用!N14="","",(10-アンケート結果貼り付け用!N14)*0.4)</f>
        <v/>
      </c>
      <c r="K14" s="24" t="str">
        <f>IF(アンケート結果貼り付け用!O14="","",アンケート結果貼り付け用!O14)</f>
        <v/>
      </c>
      <c r="L14" s="24" t="str">
        <f>IF(アンケート結果貼り付け用!P14="","",アンケート結果貼り付け用!P14)</f>
        <v/>
      </c>
      <c r="M14" s="24" t="str">
        <f>IF(アンケート結果貼り付け用!Q14="","",アンケート結果貼り付け用!Q14)</f>
        <v/>
      </c>
      <c r="N14" s="24" t="str">
        <f>IF(アンケート結果貼り付け用!R14="","",アンケート結果貼り付け用!R14)</f>
        <v/>
      </c>
      <c r="O14" s="24" t="str">
        <f>IF(アンケート結果貼り付け用!S14="","",アンケート結果貼り付け用!S14)</f>
        <v/>
      </c>
      <c r="P14" s="24" t="str">
        <f>IF(アンケート結果貼り付け用!T14="","",アンケート結果貼り付け用!T14)</f>
        <v/>
      </c>
      <c r="Q14" s="24" t="str">
        <f>IF(アンケート結果貼り付け用!U14="","",アンケート結果貼り付け用!U14)</f>
        <v/>
      </c>
      <c r="R14" s="24" t="str">
        <f>IF(アンケート結果貼り付け用!V14="","",アンケート結果貼り付け用!V14)</f>
        <v/>
      </c>
      <c r="S14" s="24" t="str">
        <f>IF(アンケート結果貼り付け用!W14="","",アンケート結果貼り付け用!W14)</f>
        <v/>
      </c>
      <c r="T14" s="24" t="str">
        <f>IF(アンケート結果貼り付け用!X14="","",アンケート結果貼り付け用!X14)</f>
        <v/>
      </c>
      <c r="U14" s="24" t="str">
        <f>IF(アンケート結果貼り付け用!Y14="","",アンケート結果貼り付け用!Y14)</f>
        <v/>
      </c>
      <c r="V14" s="24" t="str">
        <f>IF(アンケート結果貼り付け用!Z14="","",アンケート結果貼り付け用!Z14)</f>
        <v/>
      </c>
      <c r="W14" s="24" t="str">
        <f>IF(アンケート結果貼り付け用!AA14="","",アンケート結果貼り付け用!AA14)</f>
        <v/>
      </c>
      <c r="X14" s="24" t="str">
        <f>IF(アンケート結果貼り付け用!AB14="","",アンケート結果貼り付け用!AB14)</f>
        <v/>
      </c>
      <c r="Y14" s="24" t="str">
        <f>IF(アンケート結果貼り付け用!AC14="","",アンケート結果貼り付け用!AC14)</f>
        <v/>
      </c>
      <c r="Z14" s="24" t="str">
        <f>IF(アンケート結果貼り付け用!AD14="","",アンケート結果貼り付け用!AD14)</f>
        <v/>
      </c>
      <c r="AA14" s="24" t="str">
        <f>IF(アンケート結果貼り付け用!AE14="","",アンケート結果貼り付け用!AE14)</f>
        <v/>
      </c>
      <c r="AB14" s="24" t="str">
        <f>IF(アンケート結果貼り付け用!AF14="","",アンケート結果貼り付け用!AF14)</f>
        <v/>
      </c>
      <c r="AC14" s="24" t="str">
        <f>IF(アンケート結果貼り付け用!AG14="","",アンケート結果貼り付け用!AG14)</f>
        <v/>
      </c>
      <c r="AD14" s="24" t="str">
        <f>IF(アンケート結果貼り付け用!AH14="","",アンケート結果貼り付け用!AH14)</f>
        <v/>
      </c>
      <c r="AE14" s="24" t="str">
        <f>IF(アンケート結果貼り付け用!AI14="","",アンケート結果貼り付け用!AI14)</f>
        <v/>
      </c>
      <c r="AF14" s="24" t="str">
        <f>IF(アンケート結果貼り付け用!AJ14="","",アンケート結果貼り付け用!AJ14)</f>
        <v/>
      </c>
      <c r="AG14" s="24" t="str">
        <f>IF(アンケート結果貼り付け用!AK14="","",アンケート結果貼り付け用!AK14)</f>
        <v/>
      </c>
      <c r="AH14" s="24" t="str">
        <f>IF(アンケート結果貼り付け用!AL14="","",アンケート結果貼り付け用!AL14)</f>
        <v/>
      </c>
      <c r="AI14" s="24" t="str">
        <f>IF(アンケート結果貼り付け用!AM14="","",アンケート結果貼り付け用!AM14)</f>
        <v/>
      </c>
      <c r="AJ14" s="24" t="str">
        <f>IF(アンケート結果貼り付け用!AN14="","",アンケート結果貼り付け用!AN14)</f>
        <v/>
      </c>
      <c r="AK14" s="24" t="str">
        <f>IF(アンケート結果貼り付け用!AO14="","",アンケート結果貼り付け用!AO14)</f>
        <v/>
      </c>
      <c r="AL14" s="24" t="str">
        <f>IF(アンケート結果貼り付け用!AP14="","",アンケート結果貼り付け用!AP14)</f>
        <v/>
      </c>
      <c r="AM14" s="24" t="str">
        <f>IF(アンケート結果貼り付け用!AQ14="","",アンケート結果貼り付け用!AQ14)</f>
        <v/>
      </c>
      <c r="AN14" s="24" t="str">
        <f>IF(アンケート結果貼り付け用!AR14="","",アンケート結果貼り付け用!AR14)</f>
        <v/>
      </c>
      <c r="AO14" s="24" t="str">
        <f>IF(アンケート結果貼り付け用!AS14="","",アンケート結果貼り付け用!AS14)</f>
        <v/>
      </c>
      <c r="AP14" s="24" t="str">
        <f>IF(アンケート結果貼り付け用!AT14="","",アンケート結果貼り付け用!AT14)</f>
        <v/>
      </c>
      <c r="AQ14" s="24" t="str">
        <f>IF(アンケート結果貼り付け用!AU14="","",アンケート結果貼り付け用!AU14)</f>
        <v/>
      </c>
      <c r="AR14" s="24" t="str">
        <f>IF(アンケート結果貼り付け用!AV14="","",アンケート結果貼り付け用!AV14)</f>
        <v/>
      </c>
      <c r="AS14" s="24" t="str">
        <f>IF(アンケート結果貼り付け用!AW14="","",アンケート結果貼り付け用!AW14)</f>
        <v/>
      </c>
      <c r="AT14" s="24" t="str">
        <f>IF(アンケート結果貼り付け用!AX14="","",アンケート結果貼り付け用!AX14)</f>
        <v/>
      </c>
      <c r="AU14" s="24" t="str">
        <f>IF(アンケート結果貼り付け用!AY14="","",アンケート結果貼り付け用!AY14)</f>
        <v/>
      </c>
      <c r="AV14" s="24" t="str">
        <f>IF(アンケート結果貼り付け用!AZ14="","",アンケート結果貼り付け用!AZ14)</f>
        <v/>
      </c>
      <c r="AW14" s="24" t="str">
        <f>IF(アンケート結果貼り付け用!BA14="","",アンケート結果貼り付け用!BA14)</f>
        <v/>
      </c>
      <c r="AX14" s="24" t="str">
        <f>IF(アンケート結果貼り付け用!BB14="","",アンケート結果貼り付け用!BB14)</f>
        <v/>
      </c>
      <c r="AY14" s="24" t="str">
        <f>IF(アンケート結果貼り付け用!BC14="","",アンケート結果貼り付け用!BC14)</f>
        <v/>
      </c>
      <c r="AZ14" s="36" t="str">
        <f>IF(アンケート結果貼り付け用!BD14="","",アンケート結果貼り付け用!BD14*0.4)</f>
        <v/>
      </c>
      <c r="BA14" s="31"/>
      <c r="BB14" s="28" t="str">
        <f t="shared" si="7"/>
        <v/>
      </c>
      <c r="BC14" s="28" t="str">
        <f t="shared" si="8"/>
        <v/>
      </c>
      <c r="BD14" s="43" t="str">
        <f t="shared" si="9"/>
        <v/>
      </c>
      <c r="BE14" s="43" t="str">
        <f t="shared" si="10"/>
        <v/>
      </c>
      <c r="BF14" s="43" t="str">
        <f t="shared" si="11"/>
        <v/>
      </c>
      <c r="BG14" s="43" t="str">
        <f t="shared" si="12"/>
        <v/>
      </c>
      <c r="BI14" s="43" t="str">
        <f>IF(A14="","",IF(SUMPRODUCT(($H$2:$AZ$2=$BI$3)*(H14:AZ14=""))&gt;0,"",SUMIF($H$2:$AZ$2,$BI$3,H14:AZ14)*25/設定シート!$R$5))</f>
        <v/>
      </c>
      <c r="BJ14" s="43" t="str">
        <f>IF(A14="","",IF(SUMPRODUCT(($H$2:$AZ$2=$BJ$3)*(H14:AZ14=""))&gt;0,"",SUMIF($H$2:$AZ$2,$BJ$3,H14:AZ14)*25/設定シート!$R$6))</f>
        <v/>
      </c>
      <c r="BK14" s="43" t="str">
        <f>IF(A14="","",IF(SUMPRODUCT(($H$2:$AZ$2=$BK$3)*(H14:AZ14=""))&gt;0,"",SUMIF($H$2:$AZ$2,$BK$3,H14:AZ14)*25/設定シート!$R$7))</f>
        <v/>
      </c>
      <c r="BL14" s="43" t="str">
        <f>IF(A14="","",IF(SUMPRODUCT(($H$2:$AZ$2=$BL$3)*(H14:AZ14=""))&gt;0,"",SUMIF($H$2:$AZ$2,$BL$3,H14:AZ14)*25/設定シート!$R$8))</f>
        <v/>
      </c>
      <c r="BM14" s="43" t="str">
        <f>IF(A14="","",IF(SUMPRODUCT(($H$2:$AZ$2=$BM$3)*(H14:AZ14=""))&gt;0,"",SUMIF($H$2:$AZ$2,$BM$3,H14:AZ14)*25/設定シート!$R$9))</f>
        <v/>
      </c>
      <c r="BN14" s="43" t="str">
        <f>IF(A14="","",IF(SUMPRODUCT(($H$2:$AZ$2=$BN$3)*(H14:AZ14=""))&gt;0,"",SUMIF($H$2:$AZ$2,$BN$3,H14:AZ14)*25/設定シート!$R$10))</f>
        <v/>
      </c>
    </row>
    <row r="15" spans="1:66" x14ac:dyDescent="0.15">
      <c r="A15" s="29" t="str">
        <f>IF(アンケート結果貼り付け用!A15="","",アンケート結果貼り付け用!A15)</f>
        <v/>
      </c>
      <c r="B15" s="29" t="str">
        <f>IF(アンケート結果貼り付け用!B15="","",アンケート結果貼り付け用!B15)</f>
        <v/>
      </c>
      <c r="C15" s="29" t="str">
        <f>IF(アンケート結果貼り付け用!C15="","",アンケート結果貼り付け用!C15)</f>
        <v/>
      </c>
      <c r="D15" s="29" t="str">
        <f>IF(アンケート結果貼り付け用!D15="","",アンケート結果貼り付け用!D15)</f>
        <v/>
      </c>
      <c r="E15" s="34" t="str">
        <f>IF(アンケート結果貼り付け用!BF15="","",アンケート結果貼り付け用!BF15)</f>
        <v xml:space="preserve">  </v>
      </c>
      <c r="F15" s="42"/>
      <c r="G15" s="39"/>
      <c r="H15" s="24" t="str">
        <f>IF(アンケート結果貼り付け用!L15="","",アンケート結果貼り付け用!L15)</f>
        <v/>
      </c>
      <c r="I15" s="24" t="str">
        <f>IF(アンケート結果貼り付け用!M15="","",アンケート結果貼り付け用!M15)</f>
        <v/>
      </c>
      <c r="J15" s="36" t="str">
        <f>IF(アンケート結果貼り付け用!N15="","",(10-アンケート結果貼り付け用!N15)*0.4)</f>
        <v/>
      </c>
      <c r="K15" s="24" t="str">
        <f>IF(アンケート結果貼り付け用!O15="","",アンケート結果貼り付け用!O15)</f>
        <v/>
      </c>
      <c r="L15" s="24" t="str">
        <f>IF(アンケート結果貼り付け用!P15="","",アンケート結果貼り付け用!P15)</f>
        <v/>
      </c>
      <c r="M15" s="24" t="str">
        <f>IF(アンケート結果貼り付け用!Q15="","",アンケート結果貼り付け用!Q15)</f>
        <v/>
      </c>
      <c r="N15" s="24" t="str">
        <f>IF(アンケート結果貼り付け用!R15="","",アンケート結果貼り付け用!R15)</f>
        <v/>
      </c>
      <c r="O15" s="24" t="str">
        <f>IF(アンケート結果貼り付け用!S15="","",アンケート結果貼り付け用!S15)</f>
        <v/>
      </c>
      <c r="P15" s="24" t="str">
        <f>IF(アンケート結果貼り付け用!T15="","",アンケート結果貼り付け用!T15)</f>
        <v/>
      </c>
      <c r="Q15" s="24" t="str">
        <f>IF(アンケート結果貼り付け用!U15="","",アンケート結果貼り付け用!U15)</f>
        <v/>
      </c>
      <c r="R15" s="24" t="str">
        <f>IF(アンケート結果貼り付け用!V15="","",アンケート結果貼り付け用!V15)</f>
        <v/>
      </c>
      <c r="S15" s="24" t="str">
        <f>IF(アンケート結果貼り付け用!W15="","",アンケート結果貼り付け用!W15)</f>
        <v/>
      </c>
      <c r="T15" s="24" t="str">
        <f>IF(アンケート結果貼り付け用!X15="","",アンケート結果貼り付け用!X15)</f>
        <v/>
      </c>
      <c r="U15" s="24" t="str">
        <f>IF(アンケート結果貼り付け用!Y15="","",アンケート結果貼り付け用!Y15)</f>
        <v/>
      </c>
      <c r="V15" s="24" t="str">
        <f>IF(アンケート結果貼り付け用!Z15="","",アンケート結果貼り付け用!Z15)</f>
        <v/>
      </c>
      <c r="W15" s="24" t="str">
        <f>IF(アンケート結果貼り付け用!AA15="","",アンケート結果貼り付け用!AA15)</f>
        <v/>
      </c>
      <c r="X15" s="24" t="str">
        <f>IF(アンケート結果貼り付け用!AB15="","",アンケート結果貼り付け用!AB15)</f>
        <v/>
      </c>
      <c r="Y15" s="24" t="str">
        <f>IF(アンケート結果貼り付け用!AC15="","",アンケート結果貼り付け用!AC15)</f>
        <v/>
      </c>
      <c r="Z15" s="24" t="str">
        <f>IF(アンケート結果貼り付け用!AD15="","",アンケート結果貼り付け用!AD15)</f>
        <v/>
      </c>
      <c r="AA15" s="24" t="str">
        <f>IF(アンケート結果貼り付け用!AE15="","",アンケート結果貼り付け用!AE15)</f>
        <v/>
      </c>
      <c r="AB15" s="24" t="str">
        <f>IF(アンケート結果貼り付け用!AF15="","",アンケート結果貼り付け用!AF15)</f>
        <v/>
      </c>
      <c r="AC15" s="24" t="str">
        <f>IF(アンケート結果貼り付け用!AG15="","",アンケート結果貼り付け用!AG15)</f>
        <v/>
      </c>
      <c r="AD15" s="24" t="str">
        <f>IF(アンケート結果貼り付け用!AH15="","",アンケート結果貼り付け用!AH15)</f>
        <v/>
      </c>
      <c r="AE15" s="24" t="str">
        <f>IF(アンケート結果貼り付け用!AI15="","",アンケート結果貼り付け用!AI15)</f>
        <v/>
      </c>
      <c r="AF15" s="24" t="str">
        <f>IF(アンケート結果貼り付け用!AJ15="","",アンケート結果貼り付け用!AJ15)</f>
        <v/>
      </c>
      <c r="AG15" s="24" t="str">
        <f>IF(アンケート結果貼り付け用!AK15="","",アンケート結果貼り付け用!AK15)</f>
        <v/>
      </c>
      <c r="AH15" s="24" t="str">
        <f>IF(アンケート結果貼り付け用!AL15="","",アンケート結果貼り付け用!AL15)</f>
        <v/>
      </c>
      <c r="AI15" s="24" t="str">
        <f>IF(アンケート結果貼り付け用!AM15="","",アンケート結果貼り付け用!AM15)</f>
        <v/>
      </c>
      <c r="AJ15" s="24" t="str">
        <f>IF(アンケート結果貼り付け用!AN15="","",アンケート結果貼り付け用!AN15)</f>
        <v/>
      </c>
      <c r="AK15" s="24" t="str">
        <f>IF(アンケート結果貼り付け用!AO15="","",アンケート結果貼り付け用!AO15)</f>
        <v/>
      </c>
      <c r="AL15" s="24" t="str">
        <f>IF(アンケート結果貼り付け用!AP15="","",アンケート結果貼り付け用!AP15)</f>
        <v/>
      </c>
      <c r="AM15" s="24" t="str">
        <f>IF(アンケート結果貼り付け用!AQ15="","",アンケート結果貼り付け用!AQ15)</f>
        <v/>
      </c>
      <c r="AN15" s="24" t="str">
        <f>IF(アンケート結果貼り付け用!AR15="","",アンケート結果貼り付け用!AR15)</f>
        <v/>
      </c>
      <c r="AO15" s="24" t="str">
        <f>IF(アンケート結果貼り付け用!AS15="","",アンケート結果貼り付け用!AS15)</f>
        <v/>
      </c>
      <c r="AP15" s="24" t="str">
        <f>IF(アンケート結果貼り付け用!AT15="","",アンケート結果貼り付け用!AT15)</f>
        <v/>
      </c>
      <c r="AQ15" s="24" t="str">
        <f>IF(アンケート結果貼り付け用!AU15="","",アンケート結果貼り付け用!AU15)</f>
        <v/>
      </c>
      <c r="AR15" s="24" t="str">
        <f>IF(アンケート結果貼り付け用!AV15="","",アンケート結果貼り付け用!AV15)</f>
        <v/>
      </c>
      <c r="AS15" s="24" t="str">
        <f>IF(アンケート結果貼り付け用!AW15="","",アンケート結果貼り付け用!AW15)</f>
        <v/>
      </c>
      <c r="AT15" s="24" t="str">
        <f>IF(アンケート結果貼り付け用!AX15="","",アンケート結果貼り付け用!AX15)</f>
        <v/>
      </c>
      <c r="AU15" s="24" t="str">
        <f>IF(アンケート結果貼り付け用!AY15="","",アンケート結果貼り付け用!AY15)</f>
        <v/>
      </c>
      <c r="AV15" s="24" t="str">
        <f>IF(アンケート結果貼り付け用!AZ15="","",アンケート結果貼り付け用!AZ15)</f>
        <v/>
      </c>
      <c r="AW15" s="24" t="str">
        <f>IF(アンケート結果貼り付け用!BA15="","",アンケート結果貼り付け用!BA15)</f>
        <v/>
      </c>
      <c r="AX15" s="24" t="str">
        <f>IF(アンケート結果貼り付け用!BB15="","",アンケート結果貼り付け用!BB15)</f>
        <v/>
      </c>
      <c r="AY15" s="24" t="str">
        <f>IF(アンケート結果貼り付け用!BC15="","",アンケート結果貼り付け用!BC15)</f>
        <v/>
      </c>
      <c r="AZ15" s="36" t="str">
        <f>IF(アンケート結果貼り付け用!BD15="","",アンケート結果貼り付け用!BD15*0.4)</f>
        <v/>
      </c>
      <c r="BA15" s="31"/>
      <c r="BB15" s="28" t="str">
        <f t="shared" si="7"/>
        <v/>
      </c>
      <c r="BC15" s="28" t="str">
        <f t="shared" si="8"/>
        <v/>
      </c>
      <c r="BD15" s="43" t="str">
        <f t="shared" si="9"/>
        <v/>
      </c>
      <c r="BE15" s="43" t="str">
        <f t="shared" si="10"/>
        <v/>
      </c>
      <c r="BF15" s="43" t="str">
        <f t="shared" si="11"/>
        <v/>
      </c>
      <c r="BG15" s="43" t="str">
        <f t="shared" si="12"/>
        <v/>
      </c>
      <c r="BI15" s="43" t="str">
        <f>IF(A15="","",IF(SUMPRODUCT(($H$2:$AZ$2=$BI$3)*(H15:AZ15=""))&gt;0,"",SUMIF($H$2:$AZ$2,$BI$3,H15:AZ15)*25/設定シート!$R$5))</f>
        <v/>
      </c>
      <c r="BJ15" s="43" t="str">
        <f>IF(A15="","",IF(SUMPRODUCT(($H$2:$AZ$2=$BJ$3)*(H15:AZ15=""))&gt;0,"",SUMIF($H$2:$AZ$2,$BJ$3,H15:AZ15)*25/設定シート!$R$6))</f>
        <v/>
      </c>
      <c r="BK15" s="43" t="str">
        <f>IF(A15="","",IF(SUMPRODUCT(($H$2:$AZ$2=$BK$3)*(H15:AZ15=""))&gt;0,"",SUMIF($H$2:$AZ$2,$BK$3,H15:AZ15)*25/設定シート!$R$7))</f>
        <v/>
      </c>
      <c r="BL15" s="43" t="str">
        <f>IF(A15="","",IF(SUMPRODUCT(($H$2:$AZ$2=$BL$3)*(H15:AZ15=""))&gt;0,"",SUMIF($H$2:$AZ$2,$BL$3,H15:AZ15)*25/設定シート!$R$8))</f>
        <v/>
      </c>
      <c r="BM15" s="43" t="str">
        <f>IF(A15="","",IF(SUMPRODUCT(($H$2:$AZ$2=$BM$3)*(H15:AZ15=""))&gt;0,"",SUMIF($H$2:$AZ$2,$BM$3,H15:AZ15)*25/設定シート!$R$9))</f>
        <v/>
      </c>
      <c r="BN15" s="43" t="str">
        <f>IF(A15="","",IF(SUMPRODUCT(($H$2:$AZ$2=$BN$3)*(H15:AZ15=""))&gt;0,"",SUMIF($H$2:$AZ$2,$BN$3,H15:AZ15)*25/設定シート!$R$10))</f>
        <v/>
      </c>
    </row>
    <row r="16" spans="1:66" x14ac:dyDescent="0.15">
      <c r="A16" s="29" t="str">
        <f>IF(アンケート結果貼り付け用!A16="","",アンケート結果貼り付け用!A16)</f>
        <v/>
      </c>
      <c r="B16" s="29" t="str">
        <f>IF(アンケート結果貼り付け用!B16="","",アンケート結果貼り付け用!B16)</f>
        <v/>
      </c>
      <c r="C16" s="29" t="str">
        <f>IF(アンケート結果貼り付け用!C16="","",アンケート結果貼り付け用!C16)</f>
        <v/>
      </c>
      <c r="D16" s="29" t="str">
        <f>IF(アンケート結果貼り付け用!D16="","",アンケート結果貼り付け用!D16)</f>
        <v/>
      </c>
      <c r="E16" s="34" t="str">
        <f>IF(アンケート結果貼り付け用!BF16="","",アンケート結果貼り付け用!BF16)</f>
        <v xml:space="preserve">  </v>
      </c>
      <c r="F16" s="42"/>
      <c r="G16" s="39"/>
      <c r="H16" s="24" t="str">
        <f>IF(アンケート結果貼り付け用!L16="","",アンケート結果貼り付け用!L16)</f>
        <v/>
      </c>
      <c r="I16" s="24" t="str">
        <f>IF(アンケート結果貼り付け用!M16="","",アンケート結果貼り付け用!M16)</f>
        <v/>
      </c>
      <c r="J16" s="36" t="str">
        <f>IF(アンケート結果貼り付け用!N16="","",(10-アンケート結果貼り付け用!N16)*0.4)</f>
        <v/>
      </c>
      <c r="K16" s="24" t="str">
        <f>IF(アンケート結果貼り付け用!O16="","",アンケート結果貼り付け用!O16)</f>
        <v/>
      </c>
      <c r="L16" s="24" t="str">
        <f>IF(アンケート結果貼り付け用!P16="","",アンケート結果貼り付け用!P16)</f>
        <v/>
      </c>
      <c r="M16" s="24" t="str">
        <f>IF(アンケート結果貼り付け用!Q16="","",アンケート結果貼り付け用!Q16)</f>
        <v/>
      </c>
      <c r="N16" s="24" t="str">
        <f>IF(アンケート結果貼り付け用!R16="","",アンケート結果貼り付け用!R16)</f>
        <v/>
      </c>
      <c r="O16" s="24" t="str">
        <f>IF(アンケート結果貼り付け用!S16="","",アンケート結果貼り付け用!S16)</f>
        <v/>
      </c>
      <c r="P16" s="24" t="str">
        <f>IF(アンケート結果貼り付け用!T16="","",アンケート結果貼り付け用!T16)</f>
        <v/>
      </c>
      <c r="Q16" s="24" t="str">
        <f>IF(アンケート結果貼り付け用!U16="","",アンケート結果貼り付け用!U16)</f>
        <v/>
      </c>
      <c r="R16" s="24" t="str">
        <f>IF(アンケート結果貼り付け用!V16="","",アンケート結果貼り付け用!V16)</f>
        <v/>
      </c>
      <c r="S16" s="24" t="str">
        <f>IF(アンケート結果貼り付け用!W16="","",アンケート結果貼り付け用!W16)</f>
        <v/>
      </c>
      <c r="T16" s="24" t="str">
        <f>IF(アンケート結果貼り付け用!X16="","",アンケート結果貼り付け用!X16)</f>
        <v/>
      </c>
      <c r="U16" s="24" t="str">
        <f>IF(アンケート結果貼り付け用!Y16="","",アンケート結果貼り付け用!Y16)</f>
        <v/>
      </c>
      <c r="V16" s="24" t="str">
        <f>IF(アンケート結果貼り付け用!Z16="","",アンケート結果貼り付け用!Z16)</f>
        <v/>
      </c>
      <c r="W16" s="24" t="str">
        <f>IF(アンケート結果貼り付け用!AA16="","",アンケート結果貼り付け用!AA16)</f>
        <v/>
      </c>
      <c r="X16" s="24" t="str">
        <f>IF(アンケート結果貼り付け用!AB16="","",アンケート結果貼り付け用!AB16)</f>
        <v/>
      </c>
      <c r="Y16" s="24" t="str">
        <f>IF(アンケート結果貼り付け用!AC16="","",アンケート結果貼り付け用!AC16)</f>
        <v/>
      </c>
      <c r="Z16" s="24" t="str">
        <f>IF(アンケート結果貼り付け用!AD16="","",アンケート結果貼り付け用!AD16)</f>
        <v/>
      </c>
      <c r="AA16" s="24" t="str">
        <f>IF(アンケート結果貼り付け用!AE16="","",アンケート結果貼り付け用!AE16)</f>
        <v/>
      </c>
      <c r="AB16" s="24" t="str">
        <f>IF(アンケート結果貼り付け用!AF16="","",アンケート結果貼り付け用!AF16)</f>
        <v/>
      </c>
      <c r="AC16" s="24" t="str">
        <f>IF(アンケート結果貼り付け用!AG16="","",アンケート結果貼り付け用!AG16)</f>
        <v/>
      </c>
      <c r="AD16" s="24" t="str">
        <f>IF(アンケート結果貼り付け用!AH16="","",アンケート結果貼り付け用!AH16)</f>
        <v/>
      </c>
      <c r="AE16" s="24" t="str">
        <f>IF(アンケート結果貼り付け用!AI16="","",アンケート結果貼り付け用!AI16)</f>
        <v/>
      </c>
      <c r="AF16" s="24" t="str">
        <f>IF(アンケート結果貼り付け用!AJ16="","",アンケート結果貼り付け用!AJ16)</f>
        <v/>
      </c>
      <c r="AG16" s="24" t="str">
        <f>IF(アンケート結果貼り付け用!AK16="","",アンケート結果貼り付け用!AK16)</f>
        <v/>
      </c>
      <c r="AH16" s="24" t="str">
        <f>IF(アンケート結果貼り付け用!AL16="","",アンケート結果貼り付け用!AL16)</f>
        <v/>
      </c>
      <c r="AI16" s="24" t="str">
        <f>IF(アンケート結果貼り付け用!AM16="","",アンケート結果貼り付け用!AM16)</f>
        <v/>
      </c>
      <c r="AJ16" s="24" t="str">
        <f>IF(アンケート結果貼り付け用!AN16="","",アンケート結果貼り付け用!AN16)</f>
        <v/>
      </c>
      <c r="AK16" s="24" t="str">
        <f>IF(アンケート結果貼り付け用!AO16="","",アンケート結果貼り付け用!AO16)</f>
        <v/>
      </c>
      <c r="AL16" s="24" t="str">
        <f>IF(アンケート結果貼り付け用!AP16="","",アンケート結果貼り付け用!AP16)</f>
        <v/>
      </c>
      <c r="AM16" s="24" t="str">
        <f>IF(アンケート結果貼り付け用!AQ16="","",アンケート結果貼り付け用!AQ16)</f>
        <v/>
      </c>
      <c r="AN16" s="24" t="str">
        <f>IF(アンケート結果貼り付け用!AR16="","",アンケート結果貼り付け用!AR16)</f>
        <v/>
      </c>
      <c r="AO16" s="24" t="str">
        <f>IF(アンケート結果貼り付け用!AS16="","",アンケート結果貼り付け用!AS16)</f>
        <v/>
      </c>
      <c r="AP16" s="24" t="str">
        <f>IF(アンケート結果貼り付け用!AT16="","",アンケート結果貼り付け用!AT16)</f>
        <v/>
      </c>
      <c r="AQ16" s="24" t="str">
        <f>IF(アンケート結果貼り付け用!AU16="","",アンケート結果貼り付け用!AU16)</f>
        <v/>
      </c>
      <c r="AR16" s="24" t="str">
        <f>IF(アンケート結果貼り付け用!AV16="","",アンケート結果貼り付け用!AV16)</f>
        <v/>
      </c>
      <c r="AS16" s="24" t="str">
        <f>IF(アンケート結果貼り付け用!AW16="","",アンケート結果貼り付け用!AW16)</f>
        <v/>
      </c>
      <c r="AT16" s="24" t="str">
        <f>IF(アンケート結果貼り付け用!AX16="","",アンケート結果貼り付け用!AX16)</f>
        <v/>
      </c>
      <c r="AU16" s="24" t="str">
        <f>IF(アンケート結果貼り付け用!AY16="","",アンケート結果貼り付け用!AY16)</f>
        <v/>
      </c>
      <c r="AV16" s="24" t="str">
        <f>IF(アンケート結果貼り付け用!AZ16="","",アンケート結果貼り付け用!AZ16)</f>
        <v/>
      </c>
      <c r="AW16" s="24" t="str">
        <f>IF(アンケート結果貼り付け用!BA16="","",アンケート結果貼り付け用!BA16)</f>
        <v/>
      </c>
      <c r="AX16" s="24" t="str">
        <f>IF(アンケート結果貼り付け用!BB16="","",アンケート結果貼り付け用!BB16)</f>
        <v/>
      </c>
      <c r="AY16" s="24" t="str">
        <f>IF(アンケート結果貼り付け用!BC16="","",アンケート結果貼り付け用!BC16)</f>
        <v/>
      </c>
      <c r="AZ16" s="36" t="str">
        <f>IF(アンケート結果貼り付け用!BD16="","",アンケート結果貼り付け用!BD16*0.4)</f>
        <v/>
      </c>
      <c r="BA16" s="31"/>
      <c r="BB16" s="28" t="str">
        <f t="shared" si="7"/>
        <v/>
      </c>
      <c r="BC16" s="28" t="str">
        <f t="shared" si="8"/>
        <v/>
      </c>
      <c r="BD16" s="43" t="str">
        <f t="shared" si="9"/>
        <v/>
      </c>
      <c r="BE16" s="43" t="str">
        <f t="shared" si="10"/>
        <v/>
      </c>
      <c r="BF16" s="43" t="str">
        <f t="shared" si="11"/>
        <v/>
      </c>
      <c r="BG16" s="43" t="str">
        <f t="shared" si="12"/>
        <v/>
      </c>
      <c r="BI16" s="43" t="str">
        <f>IF(A16="","",IF(SUMPRODUCT(($H$2:$AZ$2=$BI$3)*(H16:AZ16=""))&gt;0,"",SUMIF($H$2:$AZ$2,$BI$3,H16:AZ16)*25/設定シート!$R$5))</f>
        <v/>
      </c>
      <c r="BJ16" s="43" t="str">
        <f>IF(A16="","",IF(SUMPRODUCT(($H$2:$AZ$2=$BJ$3)*(H16:AZ16=""))&gt;0,"",SUMIF($H$2:$AZ$2,$BJ$3,H16:AZ16)*25/設定シート!$R$6))</f>
        <v/>
      </c>
      <c r="BK16" s="43" t="str">
        <f>IF(A16="","",IF(SUMPRODUCT(($H$2:$AZ$2=$BK$3)*(H16:AZ16=""))&gt;0,"",SUMIF($H$2:$AZ$2,$BK$3,H16:AZ16)*25/設定シート!$R$7))</f>
        <v/>
      </c>
      <c r="BL16" s="43" t="str">
        <f>IF(A16="","",IF(SUMPRODUCT(($H$2:$AZ$2=$BL$3)*(H16:AZ16=""))&gt;0,"",SUMIF($H$2:$AZ$2,$BL$3,H16:AZ16)*25/設定シート!$R$8))</f>
        <v/>
      </c>
      <c r="BM16" s="43" t="str">
        <f>IF(A16="","",IF(SUMPRODUCT(($H$2:$AZ$2=$BM$3)*(H16:AZ16=""))&gt;0,"",SUMIF($H$2:$AZ$2,$BM$3,H16:AZ16)*25/設定シート!$R$9))</f>
        <v/>
      </c>
      <c r="BN16" s="43" t="str">
        <f>IF(A16="","",IF(SUMPRODUCT(($H$2:$AZ$2=$BN$3)*(H16:AZ16=""))&gt;0,"",SUMIF($H$2:$AZ$2,$BN$3,H16:AZ16)*25/設定シート!$R$10))</f>
        <v/>
      </c>
    </row>
    <row r="17" spans="1:66" x14ac:dyDescent="0.15">
      <c r="A17" s="29" t="str">
        <f>IF(アンケート結果貼り付け用!A17="","",アンケート結果貼り付け用!A17)</f>
        <v/>
      </c>
      <c r="B17" s="29" t="str">
        <f>IF(アンケート結果貼り付け用!B17="","",アンケート結果貼り付け用!B17)</f>
        <v/>
      </c>
      <c r="C17" s="29" t="str">
        <f>IF(アンケート結果貼り付け用!C17="","",アンケート結果貼り付け用!C17)</f>
        <v/>
      </c>
      <c r="D17" s="29" t="str">
        <f>IF(アンケート結果貼り付け用!D17="","",アンケート結果貼り付け用!D17)</f>
        <v/>
      </c>
      <c r="E17" s="34" t="str">
        <f>IF(アンケート結果貼り付け用!BF17="","",アンケート結果貼り付け用!BF17)</f>
        <v xml:space="preserve">  </v>
      </c>
      <c r="F17" s="42"/>
      <c r="G17" s="39"/>
      <c r="H17" s="24" t="str">
        <f>IF(アンケート結果貼り付け用!L17="","",アンケート結果貼り付け用!L17)</f>
        <v/>
      </c>
      <c r="I17" s="24" t="str">
        <f>IF(アンケート結果貼り付け用!M17="","",アンケート結果貼り付け用!M17)</f>
        <v/>
      </c>
      <c r="J17" s="36" t="str">
        <f>IF(アンケート結果貼り付け用!N17="","",(10-アンケート結果貼り付け用!N17)*0.4)</f>
        <v/>
      </c>
      <c r="K17" s="24" t="str">
        <f>IF(アンケート結果貼り付け用!O17="","",アンケート結果貼り付け用!O17)</f>
        <v/>
      </c>
      <c r="L17" s="24" t="str">
        <f>IF(アンケート結果貼り付け用!P17="","",アンケート結果貼り付け用!P17)</f>
        <v/>
      </c>
      <c r="M17" s="24" t="str">
        <f>IF(アンケート結果貼り付け用!Q17="","",アンケート結果貼り付け用!Q17)</f>
        <v/>
      </c>
      <c r="N17" s="24" t="str">
        <f>IF(アンケート結果貼り付け用!R17="","",アンケート結果貼り付け用!R17)</f>
        <v/>
      </c>
      <c r="O17" s="24" t="str">
        <f>IF(アンケート結果貼り付け用!S17="","",アンケート結果貼り付け用!S17)</f>
        <v/>
      </c>
      <c r="P17" s="24" t="str">
        <f>IF(アンケート結果貼り付け用!T17="","",アンケート結果貼り付け用!T17)</f>
        <v/>
      </c>
      <c r="Q17" s="24" t="str">
        <f>IF(アンケート結果貼り付け用!U17="","",アンケート結果貼り付け用!U17)</f>
        <v/>
      </c>
      <c r="R17" s="24" t="str">
        <f>IF(アンケート結果貼り付け用!V17="","",アンケート結果貼り付け用!V17)</f>
        <v/>
      </c>
      <c r="S17" s="24" t="str">
        <f>IF(アンケート結果貼り付け用!W17="","",アンケート結果貼り付け用!W17)</f>
        <v/>
      </c>
      <c r="T17" s="24" t="str">
        <f>IF(アンケート結果貼り付け用!X17="","",アンケート結果貼り付け用!X17)</f>
        <v/>
      </c>
      <c r="U17" s="24" t="str">
        <f>IF(アンケート結果貼り付け用!Y17="","",アンケート結果貼り付け用!Y17)</f>
        <v/>
      </c>
      <c r="V17" s="24" t="str">
        <f>IF(アンケート結果貼り付け用!Z17="","",アンケート結果貼り付け用!Z17)</f>
        <v/>
      </c>
      <c r="W17" s="24" t="str">
        <f>IF(アンケート結果貼り付け用!AA17="","",アンケート結果貼り付け用!AA17)</f>
        <v/>
      </c>
      <c r="X17" s="24" t="str">
        <f>IF(アンケート結果貼り付け用!AB17="","",アンケート結果貼り付け用!AB17)</f>
        <v/>
      </c>
      <c r="Y17" s="24" t="str">
        <f>IF(アンケート結果貼り付け用!AC17="","",アンケート結果貼り付け用!AC17)</f>
        <v/>
      </c>
      <c r="Z17" s="24" t="str">
        <f>IF(アンケート結果貼り付け用!AD17="","",アンケート結果貼り付け用!AD17)</f>
        <v/>
      </c>
      <c r="AA17" s="24" t="str">
        <f>IF(アンケート結果貼り付け用!AE17="","",アンケート結果貼り付け用!AE17)</f>
        <v/>
      </c>
      <c r="AB17" s="24" t="str">
        <f>IF(アンケート結果貼り付け用!AF17="","",アンケート結果貼り付け用!AF17)</f>
        <v/>
      </c>
      <c r="AC17" s="24" t="str">
        <f>IF(アンケート結果貼り付け用!AG17="","",アンケート結果貼り付け用!AG17)</f>
        <v/>
      </c>
      <c r="AD17" s="24" t="str">
        <f>IF(アンケート結果貼り付け用!AH17="","",アンケート結果貼り付け用!AH17)</f>
        <v/>
      </c>
      <c r="AE17" s="24" t="str">
        <f>IF(アンケート結果貼り付け用!AI17="","",アンケート結果貼り付け用!AI17)</f>
        <v/>
      </c>
      <c r="AF17" s="24" t="str">
        <f>IF(アンケート結果貼り付け用!AJ17="","",アンケート結果貼り付け用!AJ17)</f>
        <v/>
      </c>
      <c r="AG17" s="24" t="str">
        <f>IF(アンケート結果貼り付け用!AK17="","",アンケート結果貼り付け用!AK17)</f>
        <v/>
      </c>
      <c r="AH17" s="24" t="str">
        <f>IF(アンケート結果貼り付け用!AL17="","",アンケート結果貼り付け用!AL17)</f>
        <v/>
      </c>
      <c r="AI17" s="24" t="str">
        <f>IF(アンケート結果貼り付け用!AM17="","",アンケート結果貼り付け用!AM17)</f>
        <v/>
      </c>
      <c r="AJ17" s="24" t="str">
        <f>IF(アンケート結果貼り付け用!AN17="","",アンケート結果貼り付け用!AN17)</f>
        <v/>
      </c>
      <c r="AK17" s="24" t="str">
        <f>IF(アンケート結果貼り付け用!AO17="","",アンケート結果貼り付け用!AO17)</f>
        <v/>
      </c>
      <c r="AL17" s="24" t="str">
        <f>IF(アンケート結果貼り付け用!AP17="","",アンケート結果貼り付け用!AP17)</f>
        <v/>
      </c>
      <c r="AM17" s="24" t="str">
        <f>IF(アンケート結果貼り付け用!AQ17="","",アンケート結果貼り付け用!AQ17)</f>
        <v/>
      </c>
      <c r="AN17" s="24" t="str">
        <f>IF(アンケート結果貼り付け用!AR17="","",アンケート結果貼り付け用!AR17)</f>
        <v/>
      </c>
      <c r="AO17" s="24" t="str">
        <f>IF(アンケート結果貼り付け用!AS17="","",アンケート結果貼り付け用!AS17)</f>
        <v/>
      </c>
      <c r="AP17" s="24" t="str">
        <f>IF(アンケート結果貼り付け用!AT17="","",アンケート結果貼り付け用!AT17)</f>
        <v/>
      </c>
      <c r="AQ17" s="24" t="str">
        <f>IF(アンケート結果貼り付け用!AU17="","",アンケート結果貼り付け用!AU17)</f>
        <v/>
      </c>
      <c r="AR17" s="24" t="str">
        <f>IF(アンケート結果貼り付け用!AV17="","",アンケート結果貼り付け用!AV17)</f>
        <v/>
      </c>
      <c r="AS17" s="24" t="str">
        <f>IF(アンケート結果貼り付け用!AW17="","",アンケート結果貼り付け用!AW17)</f>
        <v/>
      </c>
      <c r="AT17" s="24" t="str">
        <f>IF(アンケート結果貼り付け用!AX17="","",アンケート結果貼り付け用!AX17)</f>
        <v/>
      </c>
      <c r="AU17" s="24" t="str">
        <f>IF(アンケート結果貼り付け用!AY17="","",アンケート結果貼り付け用!AY17)</f>
        <v/>
      </c>
      <c r="AV17" s="24" t="str">
        <f>IF(アンケート結果貼り付け用!AZ17="","",アンケート結果貼り付け用!AZ17)</f>
        <v/>
      </c>
      <c r="AW17" s="24" t="str">
        <f>IF(アンケート結果貼り付け用!BA17="","",アンケート結果貼り付け用!BA17)</f>
        <v/>
      </c>
      <c r="AX17" s="24" t="str">
        <f>IF(アンケート結果貼り付け用!BB17="","",アンケート結果貼り付け用!BB17)</f>
        <v/>
      </c>
      <c r="AY17" s="24" t="str">
        <f>IF(アンケート結果貼り付け用!BC17="","",アンケート結果貼り付け用!BC17)</f>
        <v/>
      </c>
      <c r="AZ17" s="36" t="str">
        <f>IF(アンケート結果貼り付け用!BD17="","",アンケート結果貼り付け用!BD17*0.4)</f>
        <v/>
      </c>
      <c r="BA17" s="31"/>
      <c r="BB17" s="28" t="str">
        <f t="shared" si="7"/>
        <v/>
      </c>
      <c r="BC17" s="28" t="str">
        <f t="shared" si="8"/>
        <v/>
      </c>
      <c r="BD17" s="43" t="str">
        <f t="shared" si="9"/>
        <v/>
      </c>
      <c r="BE17" s="43" t="str">
        <f t="shared" si="10"/>
        <v/>
      </c>
      <c r="BF17" s="43" t="str">
        <f t="shared" si="11"/>
        <v/>
      </c>
      <c r="BG17" s="43" t="str">
        <f t="shared" si="12"/>
        <v/>
      </c>
      <c r="BI17" s="43" t="str">
        <f>IF(A17="","",IF(SUMPRODUCT(($H$2:$AZ$2=$BI$3)*(H17:AZ17=""))&gt;0,"",SUMIF($H$2:$AZ$2,$BI$3,H17:AZ17)*25/設定シート!$R$5))</f>
        <v/>
      </c>
      <c r="BJ17" s="43" t="str">
        <f>IF(A17="","",IF(SUMPRODUCT(($H$2:$AZ$2=$BJ$3)*(H17:AZ17=""))&gt;0,"",SUMIF($H$2:$AZ$2,$BJ$3,H17:AZ17)*25/設定シート!$R$6))</f>
        <v/>
      </c>
      <c r="BK17" s="43" t="str">
        <f>IF(A17="","",IF(SUMPRODUCT(($H$2:$AZ$2=$BK$3)*(H17:AZ17=""))&gt;0,"",SUMIF($H$2:$AZ$2,$BK$3,H17:AZ17)*25/設定シート!$R$7))</f>
        <v/>
      </c>
      <c r="BL17" s="43" t="str">
        <f>IF(A17="","",IF(SUMPRODUCT(($H$2:$AZ$2=$BL$3)*(H17:AZ17=""))&gt;0,"",SUMIF($H$2:$AZ$2,$BL$3,H17:AZ17)*25/設定シート!$R$8))</f>
        <v/>
      </c>
      <c r="BM17" s="43" t="str">
        <f>IF(A17="","",IF(SUMPRODUCT(($H$2:$AZ$2=$BM$3)*(H17:AZ17=""))&gt;0,"",SUMIF($H$2:$AZ$2,$BM$3,H17:AZ17)*25/設定シート!$R$9))</f>
        <v/>
      </c>
      <c r="BN17" s="43" t="str">
        <f>IF(A17="","",IF(SUMPRODUCT(($H$2:$AZ$2=$BN$3)*(H17:AZ17=""))&gt;0,"",SUMIF($H$2:$AZ$2,$BN$3,H17:AZ17)*25/設定シート!$R$10))</f>
        <v/>
      </c>
    </row>
    <row r="18" spans="1:66" x14ac:dyDescent="0.15">
      <c r="A18" s="29" t="str">
        <f>IF(アンケート結果貼り付け用!A18="","",アンケート結果貼り付け用!A18)</f>
        <v/>
      </c>
      <c r="B18" s="29" t="str">
        <f>IF(アンケート結果貼り付け用!B18="","",アンケート結果貼り付け用!B18)</f>
        <v/>
      </c>
      <c r="C18" s="29" t="str">
        <f>IF(アンケート結果貼り付け用!C18="","",アンケート結果貼り付け用!C18)</f>
        <v/>
      </c>
      <c r="D18" s="29" t="str">
        <f>IF(アンケート結果貼り付け用!D18="","",アンケート結果貼り付け用!D18)</f>
        <v/>
      </c>
      <c r="E18" s="34" t="str">
        <f>IF(アンケート結果貼り付け用!BF18="","",アンケート結果貼り付け用!BF18)</f>
        <v xml:space="preserve">  </v>
      </c>
      <c r="F18" s="42"/>
      <c r="G18" s="39"/>
      <c r="H18" s="24" t="str">
        <f>IF(アンケート結果貼り付け用!L18="","",アンケート結果貼り付け用!L18)</f>
        <v/>
      </c>
      <c r="I18" s="24" t="str">
        <f>IF(アンケート結果貼り付け用!M18="","",アンケート結果貼り付け用!M18)</f>
        <v/>
      </c>
      <c r="J18" s="36" t="str">
        <f>IF(アンケート結果貼り付け用!N18="","",(10-アンケート結果貼り付け用!N18)*0.4)</f>
        <v/>
      </c>
      <c r="K18" s="24" t="str">
        <f>IF(アンケート結果貼り付け用!O18="","",アンケート結果貼り付け用!O18)</f>
        <v/>
      </c>
      <c r="L18" s="24" t="str">
        <f>IF(アンケート結果貼り付け用!P18="","",アンケート結果貼り付け用!P18)</f>
        <v/>
      </c>
      <c r="M18" s="24" t="str">
        <f>IF(アンケート結果貼り付け用!Q18="","",アンケート結果貼り付け用!Q18)</f>
        <v/>
      </c>
      <c r="N18" s="24" t="str">
        <f>IF(アンケート結果貼り付け用!R18="","",アンケート結果貼り付け用!R18)</f>
        <v/>
      </c>
      <c r="O18" s="24" t="str">
        <f>IF(アンケート結果貼り付け用!S18="","",アンケート結果貼り付け用!S18)</f>
        <v/>
      </c>
      <c r="P18" s="24" t="str">
        <f>IF(アンケート結果貼り付け用!T18="","",アンケート結果貼り付け用!T18)</f>
        <v/>
      </c>
      <c r="Q18" s="24" t="str">
        <f>IF(アンケート結果貼り付け用!U18="","",アンケート結果貼り付け用!U18)</f>
        <v/>
      </c>
      <c r="R18" s="24" t="str">
        <f>IF(アンケート結果貼り付け用!V18="","",アンケート結果貼り付け用!V18)</f>
        <v/>
      </c>
      <c r="S18" s="24" t="str">
        <f>IF(アンケート結果貼り付け用!W18="","",アンケート結果貼り付け用!W18)</f>
        <v/>
      </c>
      <c r="T18" s="24" t="str">
        <f>IF(アンケート結果貼り付け用!X18="","",アンケート結果貼り付け用!X18)</f>
        <v/>
      </c>
      <c r="U18" s="24" t="str">
        <f>IF(アンケート結果貼り付け用!Y18="","",アンケート結果貼り付け用!Y18)</f>
        <v/>
      </c>
      <c r="V18" s="24" t="str">
        <f>IF(アンケート結果貼り付け用!Z18="","",アンケート結果貼り付け用!Z18)</f>
        <v/>
      </c>
      <c r="W18" s="24" t="str">
        <f>IF(アンケート結果貼り付け用!AA18="","",アンケート結果貼り付け用!AA18)</f>
        <v/>
      </c>
      <c r="X18" s="24" t="str">
        <f>IF(アンケート結果貼り付け用!AB18="","",アンケート結果貼り付け用!AB18)</f>
        <v/>
      </c>
      <c r="Y18" s="24" t="str">
        <f>IF(アンケート結果貼り付け用!AC18="","",アンケート結果貼り付け用!AC18)</f>
        <v/>
      </c>
      <c r="Z18" s="24" t="str">
        <f>IF(アンケート結果貼り付け用!AD18="","",アンケート結果貼り付け用!AD18)</f>
        <v/>
      </c>
      <c r="AA18" s="24" t="str">
        <f>IF(アンケート結果貼り付け用!AE18="","",アンケート結果貼り付け用!AE18)</f>
        <v/>
      </c>
      <c r="AB18" s="24" t="str">
        <f>IF(アンケート結果貼り付け用!AF18="","",アンケート結果貼り付け用!AF18)</f>
        <v/>
      </c>
      <c r="AC18" s="24" t="str">
        <f>IF(アンケート結果貼り付け用!AG18="","",アンケート結果貼り付け用!AG18)</f>
        <v/>
      </c>
      <c r="AD18" s="24" t="str">
        <f>IF(アンケート結果貼り付け用!AH18="","",アンケート結果貼り付け用!AH18)</f>
        <v/>
      </c>
      <c r="AE18" s="24" t="str">
        <f>IF(アンケート結果貼り付け用!AI18="","",アンケート結果貼り付け用!AI18)</f>
        <v/>
      </c>
      <c r="AF18" s="24" t="str">
        <f>IF(アンケート結果貼り付け用!AJ18="","",アンケート結果貼り付け用!AJ18)</f>
        <v/>
      </c>
      <c r="AG18" s="24" t="str">
        <f>IF(アンケート結果貼り付け用!AK18="","",アンケート結果貼り付け用!AK18)</f>
        <v/>
      </c>
      <c r="AH18" s="24" t="str">
        <f>IF(アンケート結果貼り付け用!AL18="","",アンケート結果貼り付け用!AL18)</f>
        <v/>
      </c>
      <c r="AI18" s="24" t="str">
        <f>IF(アンケート結果貼り付け用!AM18="","",アンケート結果貼り付け用!AM18)</f>
        <v/>
      </c>
      <c r="AJ18" s="24" t="str">
        <f>IF(アンケート結果貼り付け用!AN18="","",アンケート結果貼り付け用!AN18)</f>
        <v/>
      </c>
      <c r="AK18" s="24" t="str">
        <f>IF(アンケート結果貼り付け用!AO18="","",アンケート結果貼り付け用!AO18)</f>
        <v/>
      </c>
      <c r="AL18" s="24" t="str">
        <f>IF(アンケート結果貼り付け用!AP18="","",アンケート結果貼り付け用!AP18)</f>
        <v/>
      </c>
      <c r="AM18" s="24" t="str">
        <f>IF(アンケート結果貼り付け用!AQ18="","",アンケート結果貼り付け用!AQ18)</f>
        <v/>
      </c>
      <c r="AN18" s="24" t="str">
        <f>IF(アンケート結果貼り付け用!AR18="","",アンケート結果貼り付け用!AR18)</f>
        <v/>
      </c>
      <c r="AO18" s="24" t="str">
        <f>IF(アンケート結果貼り付け用!AS18="","",アンケート結果貼り付け用!AS18)</f>
        <v/>
      </c>
      <c r="AP18" s="24" t="str">
        <f>IF(アンケート結果貼り付け用!AT18="","",アンケート結果貼り付け用!AT18)</f>
        <v/>
      </c>
      <c r="AQ18" s="24" t="str">
        <f>IF(アンケート結果貼り付け用!AU18="","",アンケート結果貼り付け用!AU18)</f>
        <v/>
      </c>
      <c r="AR18" s="24" t="str">
        <f>IF(アンケート結果貼り付け用!AV18="","",アンケート結果貼り付け用!AV18)</f>
        <v/>
      </c>
      <c r="AS18" s="24" t="str">
        <f>IF(アンケート結果貼り付け用!AW18="","",アンケート結果貼り付け用!AW18)</f>
        <v/>
      </c>
      <c r="AT18" s="24" t="str">
        <f>IF(アンケート結果貼り付け用!AX18="","",アンケート結果貼り付け用!AX18)</f>
        <v/>
      </c>
      <c r="AU18" s="24" t="str">
        <f>IF(アンケート結果貼り付け用!AY18="","",アンケート結果貼り付け用!AY18)</f>
        <v/>
      </c>
      <c r="AV18" s="24" t="str">
        <f>IF(アンケート結果貼り付け用!AZ18="","",アンケート結果貼り付け用!AZ18)</f>
        <v/>
      </c>
      <c r="AW18" s="24" t="str">
        <f>IF(アンケート結果貼り付け用!BA18="","",アンケート結果貼り付け用!BA18)</f>
        <v/>
      </c>
      <c r="AX18" s="24" t="str">
        <f>IF(アンケート結果貼り付け用!BB18="","",アンケート結果貼り付け用!BB18)</f>
        <v/>
      </c>
      <c r="AY18" s="24" t="str">
        <f>IF(アンケート結果貼り付け用!BC18="","",アンケート結果貼り付け用!BC18)</f>
        <v/>
      </c>
      <c r="AZ18" s="36" t="str">
        <f>IF(アンケート結果貼り付け用!BD18="","",アンケート結果貼り付け用!BD18*0.4)</f>
        <v/>
      </c>
      <c r="BA18" s="31"/>
      <c r="BB18" s="28" t="str">
        <f t="shared" si="7"/>
        <v/>
      </c>
      <c r="BC18" s="28" t="str">
        <f t="shared" si="8"/>
        <v/>
      </c>
      <c r="BD18" s="43" t="str">
        <f t="shared" si="9"/>
        <v/>
      </c>
      <c r="BE18" s="43" t="str">
        <f t="shared" si="10"/>
        <v/>
      </c>
      <c r="BF18" s="43" t="str">
        <f t="shared" si="11"/>
        <v/>
      </c>
      <c r="BG18" s="43" t="str">
        <f t="shared" si="12"/>
        <v/>
      </c>
      <c r="BI18" s="43" t="str">
        <f>IF(A18="","",IF(SUMPRODUCT(($H$2:$AZ$2=$BI$3)*(H18:AZ18=""))&gt;0,"",SUMIF($H$2:$AZ$2,$BI$3,H18:AZ18)*25/設定シート!$R$5))</f>
        <v/>
      </c>
      <c r="BJ18" s="43" t="str">
        <f>IF(A18="","",IF(SUMPRODUCT(($H$2:$AZ$2=$BJ$3)*(H18:AZ18=""))&gt;0,"",SUMIF($H$2:$AZ$2,$BJ$3,H18:AZ18)*25/設定シート!$R$6))</f>
        <v/>
      </c>
      <c r="BK18" s="43" t="str">
        <f>IF(A18="","",IF(SUMPRODUCT(($H$2:$AZ$2=$BK$3)*(H18:AZ18=""))&gt;0,"",SUMIF($H$2:$AZ$2,$BK$3,H18:AZ18)*25/設定シート!$R$7))</f>
        <v/>
      </c>
      <c r="BL18" s="43" t="str">
        <f>IF(A18="","",IF(SUMPRODUCT(($H$2:$AZ$2=$BL$3)*(H18:AZ18=""))&gt;0,"",SUMIF($H$2:$AZ$2,$BL$3,H18:AZ18)*25/設定シート!$R$8))</f>
        <v/>
      </c>
      <c r="BM18" s="43" t="str">
        <f>IF(A18="","",IF(SUMPRODUCT(($H$2:$AZ$2=$BM$3)*(H18:AZ18=""))&gt;0,"",SUMIF($H$2:$AZ$2,$BM$3,H18:AZ18)*25/設定シート!$R$9))</f>
        <v/>
      </c>
      <c r="BN18" s="43" t="str">
        <f>IF(A18="","",IF(SUMPRODUCT(($H$2:$AZ$2=$BN$3)*(H18:AZ18=""))&gt;0,"",SUMIF($H$2:$AZ$2,$BN$3,H18:AZ18)*25/設定シート!$R$10))</f>
        <v/>
      </c>
    </row>
    <row r="19" spans="1:66" x14ac:dyDescent="0.15">
      <c r="A19" s="29" t="str">
        <f>IF(アンケート結果貼り付け用!A19="","",アンケート結果貼り付け用!A19)</f>
        <v/>
      </c>
      <c r="B19" s="29" t="str">
        <f>IF(アンケート結果貼り付け用!B19="","",アンケート結果貼り付け用!B19)</f>
        <v/>
      </c>
      <c r="C19" s="29" t="str">
        <f>IF(アンケート結果貼り付け用!C19="","",アンケート結果貼り付け用!C19)</f>
        <v/>
      </c>
      <c r="D19" s="29" t="str">
        <f>IF(アンケート結果貼り付け用!D19="","",アンケート結果貼り付け用!D19)</f>
        <v/>
      </c>
      <c r="E19" s="34" t="str">
        <f>IF(アンケート結果貼り付け用!BF19="","",アンケート結果貼り付け用!BF19)</f>
        <v xml:space="preserve">  </v>
      </c>
      <c r="F19" s="42"/>
      <c r="G19" s="39"/>
      <c r="H19" s="24" t="str">
        <f>IF(アンケート結果貼り付け用!L19="","",アンケート結果貼り付け用!L19)</f>
        <v/>
      </c>
      <c r="I19" s="24" t="str">
        <f>IF(アンケート結果貼り付け用!M19="","",アンケート結果貼り付け用!M19)</f>
        <v/>
      </c>
      <c r="J19" s="36" t="str">
        <f>IF(アンケート結果貼り付け用!N19="","",(10-アンケート結果貼り付け用!N19)*0.4)</f>
        <v/>
      </c>
      <c r="K19" s="24" t="str">
        <f>IF(アンケート結果貼り付け用!O19="","",アンケート結果貼り付け用!O19)</f>
        <v/>
      </c>
      <c r="L19" s="24" t="str">
        <f>IF(アンケート結果貼り付け用!P19="","",アンケート結果貼り付け用!P19)</f>
        <v/>
      </c>
      <c r="M19" s="24" t="str">
        <f>IF(アンケート結果貼り付け用!Q19="","",アンケート結果貼り付け用!Q19)</f>
        <v/>
      </c>
      <c r="N19" s="24" t="str">
        <f>IF(アンケート結果貼り付け用!R19="","",アンケート結果貼り付け用!R19)</f>
        <v/>
      </c>
      <c r="O19" s="24" t="str">
        <f>IF(アンケート結果貼り付け用!S19="","",アンケート結果貼り付け用!S19)</f>
        <v/>
      </c>
      <c r="P19" s="24" t="str">
        <f>IF(アンケート結果貼り付け用!T19="","",アンケート結果貼り付け用!T19)</f>
        <v/>
      </c>
      <c r="Q19" s="24" t="str">
        <f>IF(アンケート結果貼り付け用!U19="","",アンケート結果貼り付け用!U19)</f>
        <v/>
      </c>
      <c r="R19" s="24" t="str">
        <f>IF(アンケート結果貼り付け用!V19="","",アンケート結果貼り付け用!V19)</f>
        <v/>
      </c>
      <c r="S19" s="24" t="str">
        <f>IF(アンケート結果貼り付け用!W19="","",アンケート結果貼り付け用!W19)</f>
        <v/>
      </c>
      <c r="T19" s="24" t="str">
        <f>IF(アンケート結果貼り付け用!X19="","",アンケート結果貼り付け用!X19)</f>
        <v/>
      </c>
      <c r="U19" s="24" t="str">
        <f>IF(アンケート結果貼り付け用!Y19="","",アンケート結果貼り付け用!Y19)</f>
        <v/>
      </c>
      <c r="V19" s="24" t="str">
        <f>IF(アンケート結果貼り付け用!Z19="","",アンケート結果貼り付け用!Z19)</f>
        <v/>
      </c>
      <c r="W19" s="24" t="str">
        <f>IF(アンケート結果貼り付け用!AA19="","",アンケート結果貼り付け用!AA19)</f>
        <v/>
      </c>
      <c r="X19" s="24" t="str">
        <f>IF(アンケート結果貼り付け用!AB19="","",アンケート結果貼り付け用!AB19)</f>
        <v/>
      </c>
      <c r="Y19" s="24" t="str">
        <f>IF(アンケート結果貼り付け用!AC19="","",アンケート結果貼り付け用!AC19)</f>
        <v/>
      </c>
      <c r="Z19" s="24" t="str">
        <f>IF(アンケート結果貼り付け用!AD19="","",アンケート結果貼り付け用!AD19)</f>
        <v/>
      </c>
      <c r="AA19" s="24" t="str">
        <f>IF(アンケート結果貼り付け用!AE19="","",アンケート結果貼り付け用!AE19)</f>
        <v/>
      </c>
      <c r="AB19" s="24" t="str">
        <f>IF(アンケート結果貼り付け用!AF19="","",アンケート結果貼り付け用!AF19)</f>
        <v/>
      </c>
      <c r="AC19" s="24" t="str">
        <f>IF(アンケート結果貼り付け用!AG19="","",アンケート結果貼り付け用!AG19)</f>
        <v/>
      </c>
      <c r="AD19" s="24" t="str">
        <f>IF(アンケート結果貼り付け用!AH19="","",アンケート結果貼り付け用!AH19)</f>
        <v/>
      </c>
      <c r="AE19" s="24" t="str">
        <f>IF(アンケート結果貼り付け用!AI19="","",アンケート結果貼り付け用!AI19)</f>
        <v/>
      </c>
      <c r="AF19" s="24" t="str">
        <f>IF(アンケート結果貼り付け用!AJ19="","",アンケート結果貼り付け用!AJ19)</f>
        <v/>
      </c>
      <c r="AG19" s="24" t="str">
        <f>IF(アンケート結果貼り付け用!AK19="","",アンケート結果貼り付け用!AK19)</f>
        <v/>
      </c>
      <c r="AH19" s="24" t="str">
        <f>IF(アンケート結果貼り付け用!AL19="","",アンケート結果貼り付け用!AL19)</f>
        <v/>
      </c>
      <c r="AI19" s="24" t="str">
        <f>IF(アンケート結果貼り付け用!AM19="","",アンケート結果貼り付け用!AM19)</f>
        <v/>
      </c>
      <c r="AJ19" s="24" t="str">
        <f>IF(アンケート結果貼り付け用!AN19="","",アンケート結果貼り付け用!AN19)</f>
        <v/>
      </c>
      <c r="AK19" s="24" t="str">
        <f>IF(アンケート結果貼り付け用!AO19="","",アンケート結果貼り付け用!AO19)</f>
        <v/>
      </c>
      <c r="AL19" s="24" t="str">
        <f>IF(アンケート結果貼り付け用!AP19="","",アンケート結果貼り付け用!AP19)</f>
        <v/>
      </c>
      <c r="AM19" s="24" t="str">
        <f>IF(アンケート結果貼り付け用!AQ19="","",アンケート結果貼り付け用!AQ19)</f>
        <v/>
      </c>
      <c r="AN19" s="24" t="str">
        <f>IF(アンケート結果貼り付け用!AR19="","",アンケート結果貼り付け用!AR19)</f>
        <v/>
      </c>
      <c r="AO19" s="24" t="str">
        <f>IF(アンケート結果貼り付け用!AS19="","",アンケート結果貼り付け用!AS19)</f>
        <v/>
      </c>
      <c r="AP19" s="24" t="str">
        <f>IF(アンケート結果貼り付け用!AT19="","",アンケート結果貼り付け用!AT19)</f>
        <v/>
      </c>
      <c r="AQ19" s="24" t="str">
        <f>IF(アンケート結果貼り付け用!AU19="","",アンケート結果貼り付け用!AU19)</f>
        <v/>
      </c>
      <c r="AR19" s="24" t="str">
        <f>IF(アンケート結果貼り付け用!AV19="","",アンケート結果貼り付け用!AV19)</f>
        <v/>
      </c>
      <c r="AS19" s="24" t="str">
        <f>IF(アンケート結果貼り付け用!AW19="","",アンケート結果貼り付け用!AW19)</f>
        <v/>
      </c>
      <c r="AT19" s="24" t="str">
        <f>IF(アンケート結果貼り付け用!AX19="","",アンケート結果貼り付け用!AX19)</f>
        <v/>
      </c>
      <c r="AU19" s="24" t="str">
        <f>IF(アンケート結果貼り付け用!AY19="","",アンケート結果貼り付け用!AY19)</f>
        <v/>
      </c>
      <c r="AV19" s="24" t="str">
        <f>IF(アンケート結果貼り付け用!AZ19="","",アンケート結果貼り付け用!AZ19)</f>
        <v/>
      </c>
      <c r="AW19" s="24" t="str">
        <f>IF(アンケート結果貼り付け用!BA19="","",アンケート結果貼り付け用!BA19)</f>
        <v/>
      </c>
      <c r="AX19" s="24" t="str">
        <f>IF(アンケート結果貼り付け用!BB19="","",アンケート結果貼り付け用!BB19)</f>
        <v/>
      </c>
      <c r="AY19" s="24" t="str">
        <f>IF(アンケート結果貼り付け用!BC19="","",アンケート結果貼り付け用!BC19)</f>
        <v/>
      </c>
      <c r="AZ19" s="36" t="str">
        <f>IF(アンケート結果貼り付け用!BD19="","",アンケート結果貼り付け用!BD19*0.4)</f>
        <v/>
      </c>
      <c r="BA19" s="31"/>
      <c r="BB19" s="28" t="str">
        <f t="shared" si="7"/>
        <v/>
      </c>
      <c r="BC19" s="28" t="str">
        <f t="shared" si="8"/>
        <v/>
      </c>
      <c r="BD19" s="43" t="str">
        <f t="shared" si="9"/>
        <v/>
      </c>
      <c r="BE19" s="43" t="str">
        <f t="shared" si="10"/>
        <v/>
      </c>
      <c r="BF19" s="43" t="str">
        <f t="shared" si="11"/>
        <v/>
      </c>
      <c r="BG19" s="43" t="str">
        <f t="shared" si="12"/>
        <v/>
      </c>
      <c r="BI19" s="43" t="str">
        <f>IF(A19="","",IF(SUMPRODUCT(($H$2:$AZ$2=$BI$3)*(H19:AZ19=""))&gt;0,"",SUMIF($H$2:$AZ$2,$BI$3,H19:AZ19)*25/設定シート!$R$5))</f>
        <v/>
      </c>
      <c r="BJ19" s="43" t="str">
        <f>IF(A19="","",IF(SUMPRODUCT(($H$2:$AZ$2=$BJ$3)*(H19:AZ19=""))&gt;0,"",SUMIF($H$2:$AZ$2,$BJ$3,H19:AZ19)*25/設定シート!$R$6))</f>
        <v/>
      </c>
      <c r="BK19" s="43" t="str">
        <f>IF(A19="","",IF(SUMPRODUCT(($H$2:$AZ$2=$BK$3)*(H19:AZ19=""))&gt;0,"",SUMIF($H$2:$AZ$2,$BK$3,H19:AZ19)*25/設定シート!$R$7))</f>
        <v/>
      </c>
      <c r="BL19" s="43" t="str">
        <f>IF(A19="","",IF(SUMPRODUCT(($H$2:$AZ$2=$BL$3)*(H19:AZ19=""))&gt;0,"",SUMIF($H$2:$AZ$2,$BL$3,H19:AZ19)*25/設定シート!$R$8))</f>
        <v/>
      </c>
      <c r="BM19" s="43" t="str">
        <f>IF(A19="","",IF(SUMPRODUCT(($H$2:$AZ$2=$BM$3)*(H19:AZ19=""))&gt;0,"",SUMIF($H$2:$AZ$2,$BM$3,H19:AZ19)*25/設定シート!$R$9))</f>
        <v/>
      </c>
      <c r="BN19" s="43" t="str">
        <f>IF(A19="","",IF(SUMPRODUCT(($H$2:$AZ$2=$BN$3)*(H19:AZ19=""))&gt;0,"",SUMIF($H$2:$AZ$2,$BN$3,H19:AZ19)*25/設定シート!$R$10))</f>
        <v/>
      </c>
    </row>
    <row r="20" spans="1:66" x14ac:dyDescent="0.15">
      <c r="A20" s="29" t="str">
        <f>IF(アンケート結果貼り付け用!A20="","",アンケート結果貼り付け用!A20)</f>
        <v/>
      </c>
      <c r="B20" s="29" t="str">
        <f>IF(アンケート結果貼り付け用!B20="","",アンケート結果貼り付け用!B20)</f>
        <v/>
      </c>
      <c r="C20" s="29" t="str">
        <f>IF(アンケート結果貼り付け用!C20="","",アンケート結果貼り付け用!C20)</f>
        <v/>
      </c>
      <c r="D20" s="29" t="str">
        <f>IF(アンケート結果貼り付け用!D20="","",アンケート結果貼り付け用!D20)</f>
        <v/>
      </c>
      <c r="E20" s="34" t="str">
        <f>IF(アンケート結果貼り付け用!BF20="","",アンケート結果貼り付け用!BF20)</f>
        <v xml:space="preserve">  </v>
      </c>
      <c r="F20" s="42"/>
      <c r="G20" s="39"/>
      <c r="H20" s="24" t="str">
        <f>IF(アンケート結果貼り付け用!L20="","",アンケート結果貼り付け用!L20)</f>
        <v/>
      </c>
      <c r="I20" s="24" t="str">
        <f>IF(アンケート結果貼り付け用!M20="","",アンケート結果貼り付け用!M20)</f>
        <v/>
      </c>
      <c r="J20" s="36" t="str">
        <f>IF(アンケート結果貼り付け用!N20="","",(10-アンケート結果貼り付け用!N20)*0.4)</f>
        <v/>
      </c>
      <c r="K20" s="24" t="str">
        <f>IF(アンケート結果貼り付け用!O20="","",アンケート結果貼り付け用!O20)</f>
        <v/>
      </c>
      <c r="L20" s="24" t="str">
        <f>IF(アンケート結果貼り付け用!P20="","",アンケート結果貼り付け用!P20)</f>
        <v/>
      </c>
      <c r="M20" s="24" t="str">
        <f>IF(アンケート結果貼り付け用!Q20="","",アンケート結果貼り付け用!Q20)</f>
        <v/>
      </c>
      <c r="N20" s="24" t="str">
        <f>IF(アンケート結果貼り付け用!R20="","",アンケート結果貼り付け用!R20)</f>
        <v/>
      </c>
      <c r="O20" s="24" t="str">
        <f>IF(アンケート結果貼り付け用!S20="","",アンケート結果貼り付け用!S20)</f>
        <v/>
      </c>
      <c r="P20" s="24" t="str">
        <f>IF(アンケート結果貼り付け用!T20="","",アンケート結果貼り付け用!T20)</f>
        <v/>
      </c>
      <c r="Q20" s="24" t="str">
        <f>IF(アンケート結果貼り付け用!U20="","",アンケート結果貼り付け用!U20)</f>
        <v/>
      </c>
      <c r="R20" s="24" t="str">
        <f>IF(アンケート結果貼り付け用!V20="","",アンケート結果貼り付け用!V20)</f>
        <v/>
      </c>
      <c r="S20" s="24" t="str">
        <f>IF(アンケート結果貼り付け用!W20="","",アンケート結果貼り付け用!W20)</f>
        <v/>
      </c>
      <c r="T20" s="24" t="str">
        <f>IF(アンケート結果貼り付け用!X20="","",アンケート結果貼り付け用!X20)</f>
        <v/>
      </c>
      <c r="U20" s="24" t="str">
        <f>IF(アンケート結果貼り付け用!Y20="","",アンケート結果貼り付け用!Y20)</f>
        <v/>
      </c>
      <c r="V20" s="24" t="str">
        <f>IF(アンケート結果貼り付け用!Z20="","",アンケート結果貼り付け用!Z20)</f>
        <v/>
      </c>
      <c r="W20" s="24" t="str">
        <f>IF(アンケート結果貼り付け用!AA20="","",アンケート結果貼り付け用!AA20)</f>
        <v/>
      </c>
      <c r="X20" s="24" t="str">
        <f>IF(アンケート結果貼り付け用!AB20="","",アンケート結果貼り付け用!AB20)</f>
        <v/>
      </c>
      <c r="Y20" s="24" t="str">
        <f>IF(アンケート結果貼り付け用!AC20="","",アンケート結果貼り付け用!AC20)</f>
        <v/>
      </c>
      <c r="Z20" s="24" t="str">
        <f>IF(アンケート結果貼り付け用!AD20="","",アンケート結果貼り付け用!AD20)</f>
        <v/>
      </c>
      <c r="AA20" s="24" t="str">
        <f>IF(アンケート結果貼り付け用!AE20="","",アンケート結果貼り付け用!AE20)</f>
        <v/>
      </c>
      <c r="AB20" s="24" t="str">
        <f>IF(アンケート結果貼り付け用!AF20="","",アンケート結果貼り付け用!AF20)</f>
        <v/>
      </c>
      <c r="AC20" s="24" t="str">
        <f>IF(アンケート結果貼り付け用!AG20="","",アンケート結果貼り付け用!AG20)</f>
        <v/>
      </c>
      <c r="AD20" s="24" t="str">
        <f>IF(アンケート結果貼り付け用!AH20="","",アンケート結果貼り付け用!AH20)</f>
        <v/>
      </c>
      <c r="AE20" s="24" t="str">
        <f>IF(アンケート結果貼り付け用!AI20="","",アンケート結果貼り付け用!AI20)</f>
        <v/>
      </c>
      <c r="AF20" s="24" t="str">
        <f>IF(アンケート結果貼り付け用!AJ20="","",アンケート結果貼り付け用!AJ20)</f>
        <v/>
      </c>
      <c r="AG20" s="24" t="str">
        <f>IF(アンケート結果貼り付け用!AK20="","",アンケート結果貼り付け用!AK20)</f>
        <v/>
      </c>
      <c r="AH20" s="24" t="str">
        <f>IF(アンケート結果貼り付け用!AL20="","",アンケート結果貼り付け用!AL20)</f>
        <v/>
      </c>
      <c r="AI20" s="24" t="str">
        <f>IF(アンケート結果貼り付け用!AM20="","",アンケート結果貼り付け用!AM20)</f>
        <v/>
      </c>
      <c r="AJ20" s="24" t="str">
        <f>IF(アンケート結果貼り付け用!AN20="","",アンケート結果貼り付け用!AN20)</f>
        <v/>
      </c>
      <c r="AK20" s="24" t="str">
        <f>IF(アンケート結果貼り付け用!AO20="","",アンケート結果貼り付け用!AO20)</f>
        <v/>
      </c>
      <c r="AL20" s="24" t="str">
        <f>IF(アンケート結果貼り付け用!AP20="","",アンケート結果貼り付け用!AP20)</f>
        <v/>
      </c>
      <c r="AM20" s="24" t="str">
        <f>IF(アンケート結果貼り付け用!AQ20="","",アンケート結果貼り付け用!AQ20)</f>
        <v/>
      </c>
      <c r="AN20" s="24" t="str">
        <f>IF(アンケート結果貼り付け用!AR20="","",アンケート結果貼り付け用!AR20)</f>
        <v/>
      </c>
      <c r="AO20" s="24" t="str">
        <f>IF(アンケート結果貼り付け用!AS20="","",アンケート結果貼り付け用!AS20)</f>
        <v/>
      </c>
      <c r="AP20" s="24" t="str">
        <f>IF(アンケート結果貼り付け用!AT20="","",アンケート結果貼り付け用!AT20)</f>
        <v/>
      </c>
      <c r="AQ20" s="24" t="str">
        <f>IF(アンケート結果貼り付け用!AU20="","",アンケート結果貼り付け用!AU20)</f>
        <v/>
      </c>
      <c r="AR20" s="24" t="str">
        <f>IF(アンケート結果貼り付け用!AV20="","",アンケート結果貼り付け用!AV20)</f>
        <v/>
      </c>
      <c r="AS20" s="24" t="str">
        <f>IF(アンケート結果貼り付け用!AW20="","",アンケート結果貼り付け用!AW20)</f>
        <v/>
      </c>
      <c r="AT20" s="24" t="str">
        <f>IF(アンケート結果貼り付け用!AX20="","",アンケート結果貼り付け用!AX20)</f>
        <v/>
      </c>
      <c r="AU20" s="24" t="str">
        <f>IF(アンケート結果貼り付け用!AY20="","",アンケート結果貼り付け用!AY20)</f>
        <v/>
      </c>
      <c r="AV20" s="24" t="str">
        <f>IF(アンケート結果貼り付け用!AZ20="","",アンケート結果貼り付け用!AZ20)</f>
        <v/>
      </c>
      <c r="AW20" s="24" t="str">
        <f>IF(アンケート結果貼り付け用!BA20="","",アンケート結果貼り付け用!BA20)</f>
        <v/>
      </c>
      <c r="AX20" s="24" t="str">
        <f>IF(アンケート結果貼り付け用!BB20="","",アンケート結果貼り付け用!BB20)</f>
        <v/>
      </c>
      <c r="AY20" s="24" t="str">
        <f>IF(アンケート結果貼り付け用!BC20="","",アンケート結果貼り付け用!BC20)</f>
        <v/>
      </c>
      <c r="AZ20" s="36" t="str">
        <f>IF(アンケート結果貼り付け用!BD20="","",アンケート結果貼り付け用!BD20*0.4)</f>
        <v/>
      </c>
      <c r="BA20" s="31"/>
      <c r="BB20" s="28" t="str">
        <f t="shared" si="7"/>
        <v/>
      </c>
      <c r="BC20" s="28" t="str">
        <f t="shared" si="8"/>
        <v/>
      </c>
      <c r="BD20" s="43" t="str">
        <f t="shared" si="9"/>
        <v/>
      </c>
      <c r="BE20" s="43" t="str">
        <f t="shared" si="10"/>
        <v/>
      </c>
      <c r="BF20" s="43" t="str">
        <f t="shared" si="11"/>
        <v/>
      </c>
      <c r="BG20" s="43" t="str">
        <f t="shared" si="12"/>
        <v/>
      </c>
      <c r="BI20" s="43" t="str">
        <f>IF(A20="","",IF(SUMPRODUCT(($H$2:$AZ$2=$BI$3)*(H20:AZ20=""))&gt;0,"",SUMIF($H$2:$AZ$2,$BI$3,H20:AZ20)*25/設定シート!$R$5))</f>
        <v/>
      </c>
      <c r="BJ20" s="43" t="str">
        <f>IF(A20="","",IF(SUMPRODUCT(($H$2:$AZ$2=$BJ$3)*(H20:AZ20=""))&gt;0,"",SUMIF($H$2:$AZ$2,$BJ$3,H20:AZ20)*25/設定シート!$R$6))</f>
        <v/>
      </c>
      <c r="BK20" s="43" t="str">
        <f>IF(A20="","",IF(SUMPRODUCT(($H$2:$AZ$2=$BK$3)*(H20:AZ20=""))&gt;0,"",SUMIF($H$2:$AZ$2,$BK$3,H20:AZ20)*25/設定シート!$R$7))</f>
        <v/>
      </c>
      <c r="BL20" s="43" t="str">
        <f>IF(A20="","",IF(SUMPRODUCT(($H$2:$AZ$2=$BL$3)*(H20:AZ20=""))&gt;0,"",SUMIF($H$2:$AZ$2,$BL$3,H20:AZ20)*25/設定シート!$R$8))</f>
        <v/>
      </c>
      <c r="BM20" s="43" t="str">
        <f>IF(A20="","",IF(SUMPRODUCT(($H$2:$AZ$2=$BM$3)*(H20:AZ20=""))&gt;0,"",SUMIF($H$2:$AZ$2,$BM$3,H20:AZ20)*25/設定シート!$R$9))</f>
        <v/>
      </c>
      <c r="BN20" s="43" t="str">
        <f>IF(A20="","",IF(SUMPRODUCT(($H$2:$AZ$2=$BN$3)*(H20:AZ20=""))&gt;0,"",SUMIF($H$2:$AZ$2,$BN$3,H20:AZ20)*25/設定シート!$R$10))</f>
        <v/>
      </c>
    </row>
    <row r="21" spans="1:66" x14ac:dyDescent="0.15">
      <c r="A21" s="29" t="str">
        <f>IF(アンケート結果貼り付け用!A21="","",アンケート結果貼り付け用!A21)</f>
        <v/>
      </c>
      <c r="B21" s="29" t="str">
        <f>IF(アンケート結果貼り付け用!B21="","",アンケート結果貼り付け用!B21)</f>
        <v/>
      </c>
      <c r="C21" s="29" t="str">
        <f>IF(アンケート結果貼り付け用!C21="","",アンケート結果貼り付け用!C21)</f>
        <v/>
      </c>
      <c r="D21" s="29" t="str">
        <f>IF(アンケート結果貼り付け用!D21="","",アンケート結果貼り付け用!D21)</f>
        <v/>
      </c>
      <c r="E21" s="34" t="str">
        <f>IF(アンケート結果貼り付け用!BF21="","",アンケート結果貼り付け用!BF21)</f>
        <v xml:space="preserve">  </v>
      </c>
      <c r="F21" s="42"/>
      <c r="G21" s="39"/>
      <c r="H21" s="24" t="str">
        <f>IF(アンケート結果貼り付け用!L21="","",アンケート結果貼り付け用!L21)</f>
        <v/>
      </c>
      <c r="I21" s="24" t="str">
        <f>IF(アンケート結果貼り付け用!M21="","",アンケート結果貼り付け用!M21)</f>
        <v/>
      </c>
      <c r="J21" s="36" t="str">
        <f>IF(アンケート結果貼り付け用!N21="","",(10-アンケート結果貼り付け用!N21)*0.4)</f>
        <v/>
      </c>
      <c r="K21" s="24" t="str">
        <f>IF(アンケート結果貼り付け用!O21="","",アンケート結果貼り付け用!O21)</f>
        <v/>
      </c>
      <c r="L21" s="24" t="str">
        <f>IF(アンケート結果貼り付け用!P21="","",アンケート結果貼り付け用!P21)</f>
        <v/>
      </c>
      <c r="M21" s="24" t="str">
        <f>IF(アンケート結果貼り付け用!Q21="","",アンケート結果貼り付け用!Q21)</f>
        <v/>
      </c>
      <c r="N21" s="24" t="str">
        <f>IF(アンケート結果貼り付け用!R21="","",アンケート結果貼り付け用!R21)</f>
        <v/>
      </c>
      <c r="O21" s="24" t="str">
        <f>IF(アンケート結果貼り付け用!S21="","",アンケート結果貼り付け用!S21)</f>
        <v/>
      </c>
      <c r="P21" s="24" t="str">
        <f>IF(アンケート結果貼り付け用!T21="","",アンケート結果貼り付け用!T21)</f>
        <v/>
      </c>
      <c r="Q21" s="24" t="str">
        <f>IF(アンケート結果貼り付け用!U21="","",アンケート結果貼り付け用!U21)</f>
        <v/>
      </c>
      <c r="R21" s="24" t="str">
        <f>IF(アンケート結果貼り付け用!V21="","",アンケート結果貼り付け用!V21)</f>
        <v/>
      </c>
      <c r="S21" s="24" t="str">
        <f>IF(アンケート結果貼り付け用!W21="","",アンケート結果貼り付け用!W21)</f>
        <v/>
      </c>
      <c r="T21" s="24" t="str">
        <f>IF(アンケート結果貼り付け用!X21="","",アンケート結果貼り付け用!X21)</f>
        <v/>
      </c>
      <c r="U21" s="24" t="str">
        <f>IF(アンケート結果貼り付け用!Y21="","",アンケート結果貼り付け用!Y21)</f>
        <v/>
      </c>
      <c r="V21" s="24" t="str">
        <f>IF(アンケート結果貼り付け用!Z21="","",アンケート結果貼り付け用!Z21)</f>
        <v/>
      </c>
      <c r="W21" s="24" t="str">
        <f>IF(アンケート結果貼り付け用!AA21="","",アンケート結果貼り付け用!AA21)</f>
        <v/>
      </c>
      <c r="X21" s="24" t="str">
        <f>IF(アンケート結果貼り付け用!AB21="","",アンケート結果貼り付け用!AB21)</f>
        <v/>
      </c>
      <c r="Y21" s="24" t="str">
        <f>IF(アンケート結果貼り付け用!AC21="","",アンケート結果貼り付け用!AC21)</f>
        <v/>
      </c>
      <c r="Z21" s="24" t="str">
        <f>IF(アンケート結果貼り付け用!AD21="","",アンケート結果貼り付け用!AD21)</f>
        <v/>
      </c>
      <c r="AA21" s="24" t="str">
        <f>IF(アンケート結果貼り付け用!AE21="","",アンケート結果貼り付け用!AE21)</f>
        <v/>
      </c>
      <c r="AB21" s="24" t="str">
        <f>IF(アンケート結果貼り付け用!AF21="","",アンケート結果貼り付け用!AF21)</f>
        <v/>
      </c>
      <c r="AC21" s="24" t="str">
        <f>IF(アンケート結果貼り付け用!AG21="","",アンケート結果貼り付け用!AG21)</f>
        <v/>
      </c>
      <c r="AD21" s="24" t="str">
        <f>IF(アンケート結果貼り付け用!AH21="","",アンケート結果貼り付け用!AH21)</f>
        <v/>
      </c>
      <c r="AE21" s="24" t="str">
        <f>IF(アンケート結果貼り付け用!AI21="","",アンケート結果貼り付け用!AI21)</f>
        <v/>
      </c>
      <c r="AF21" s="24" t="str">
        <f>IF(アンケート結果貼り付け用!AJ21="","",アンケート結果貼り付け用!AJ21)</f>
        <v/>
      </c>
      <c r="AG21" s="24" t="str">
        <f>IF(アンケート結果貼り付け用!AK21="","",アンケート結果貼り付け用!AK21)</f>
        <v/>
      </c>
      <c r="AH21" s="24" t="str">
        <f>IF(アンケート結果貼り付け用!AL21="","",アンケート結果貼り付け用!AL21)</f>
        <v/>
      </c>
      <c r="AI21" s="24" t="str">
        <f>IF(アンケート結果貼り付け用!AM21="","",アンケート結果貼り付け用!AM21)</f>
        <v/>
      </c>
      <c r="AJ21" s="24" t="str">
        <f>IF(アンケート結果貼り付け用!AN21="","",アンケート結果貼り付け用!AN21)</f>
        <v/>
      </c>
      <c r="AK21" s="24" t="str">
        <f>IF(アンケート結果貼り付け用!AO21="","",アンケート結果貼り付け用!AO21)</f>
        <v/>
      </c>
      <c r="AL21" s="24" t="str">
        <f>IF(アンケート結果貼り付け用!AP21="","",アンケート結果貼り付け用!AP21)</f>
        <v/>
      </c>
      <c r="AM21" s="24" t="str">
        <f>IF(アンケート結果貼り付け用!AQ21="","",アンケート結果貼り付け用!AQ21)</f>
        <v/>
      </c>
      <c r="AN21" s="24" t="str">
        <f>IF(アンケート結果貼り付け用!AR21="","",アンケート結果貼り付け用!AR21)</f>
        <v/>
      </c>
      <c r="AO21" s="24" t="str">
        <f>IF(アンケート結果貼り付け用!AS21="","",アンケート結果貼り付け用!AS21)</f>
        <v/>
      </c>
      <c r="AP21" s="24" t="str">
        <f>IF(アンケート結果貼り付け用!AT21="","",アンケート結果貼り付け用!AT21)</f>
        <v/>
      </c>
      <c r="AQ21" s="24" t="str">
        <f>IF(アンケート結果貼り付け用!AU21="","",アンケート結果貼り付け用!AU21)</f>
        <v/>
      </c>
      <c r="AR21" s="24" t="str">
        <f>IF(アンケート結果貼り付け用!AV21="","",アンケート結果貼り付け用!AV21)</f>
        <v/>
      </c>
      <c r="AS21" s="24" t="str">
        <f>IF(アンケート結果貼り付け用!AW21="","",アンケート結果貼り付け用!AW21)</f>
        <v/>
      </c>
      <c r="AT21" s="24" t="str">
        <f>IF(アンケート結果貼り付け用!AX21="","",アンケート結果貼り付け用!AX21)</f>
        <v/>
      </c>
      <c r="AU21" s="24" t="str">
        <f>IF(アンケート結果貼り付け用!AY21="","",アンケート結果貼り付け用!AY21)</f>
        <v/>
      </c>
      <c r="AV21" s="24" t="str">
        <f>IF(アンケート結果貼り付け用!AZ21="","",アンケート結果貼り付け用!AZ21)</f>
        <v/>
      </c>
      <c r="AW21" s="24" t="str">
        <f>IF(アンケート結果貼り付け用!BA21="","",アンケート結果貼り付け用!BA21)</f>
        <v/>
      </c>
      <c r="AX21" s="24" t="str">
        <f>IF(アンケート結果貼り付け用!BB21="","",アンケート結果貼り付け用!BB21)</f>
        <v/>
      </c>
      <c r="AY21" s="24" t="str">
        <f>IF(アンケート結果貼り付け用!BC21="","",アンケート結果貼り付け用!BC21)</f>
        <v/>
      </c>
      <c r="AZ21" s="36" t="str">
        <f>IF(アンケート結果貼り付け用!BD21="","",アンケート結果貼り付け用!BD21*0.4)</f>
        <v/>
      </c>
      <c r="BA21" s="31"/>
      <c r="BB21" s="28" t="str">
        <f t="shared" si="7"/>
        <v/>
      </c>
      <c r="BC21" s="28" t="str">
        <f t="shared" si="8"/>
        <v/>
      </c>
      <c r="BD21" s="43" t="str">
        <f t="shared" si="9"/>
        <v/>
      </c>
      <c r="BE21" s="43" t="str">
        <f t="shared" si="10"/>
        <v/>
      </c>
      <c r="BF21" s="43" t="str">
        <f t="shared" si="11"/>
        <v/>
      </c>
      <c r="BG21" s="43" t="str">
        <f t="shared" si="12"/>
        <v/>
      </c>
      <c r="BI21" s="43" t="str">
        <f>IF(A21="","",IF(SUMPRODUCT(($H$2:$AZ$2=$BI$3)*(H21:AZ21=""))&gt;0,"",SUMIF($H$2:$AZ$2,$BI$3,H21:AZ21)*25/設定シート!$R$5))</f>
        <v/>
      </c>
      <c r="BJ21" s="43" t="str">
        <f>IF(A21="","",IF(SUMPRODUCT(($H$2:$AZ$2=$BJ$3)*(H21:AZ21=""))&gt;0,"",SUMIF($H$2:$AZ$2,$BJ$3,H21:AZ21)*25/設定シート!$R$6))</f>
        <v/>
      </c>
      <c r="BK21" s="43" t="str">
        <f>IF(A21="","",IF(SUMPRODUCT(($H$2:$AZ$2=$BK$3)*(H21:AZ21=""))&gt;0,"",SUMIF($H$2:$AZ$2,$BK$3,H21:AZ21)*25/設定シート!$R$7))</f>
        <v/>
      </c>
      <c r="BL21" s="43" t="str">
        <f>IF(A21="","",IF(SUMPRODUCT(($H$2:$AZ$2=$BL$3)*(H21:AZ21=""))&gt;0,"",SUMIF($H$2:$AZ$2,$BL$3,H21:AZ21)*25/設定シート!$R$8))</f>
        <v/>
      </c>
      <c r="BM21" s="43" t="str">
        <f>IF(A21="","",IF(SUMPRODUCT(($H$2:$AZ$2=$BM$3)*(H21:AZ21=""))&gt;0,"",SUMIF($H$2:$AZ$2,$BM$3,H21:AZ21)*25/設定シート!$R$9))</f>
        <v/>
      </c>
      <c r="BN21" s="43" t="str">
        <f>IF(A21="","",IF(SUMPRODUCT(($H$2:$AZ$2=$BN$3)*(H21:AZ21=""))&gt;0,"",SUMIF($H$2:$AZ$2,$BN$3,H21:AZ21)*25/設定シート!$R$10))</f>
        <v/>
      </c>
    </row>
    <row r="22" spans="1:66" x14ac:dyDescent="0.15">
      <c r="A22" s="29" t="str">
        <f>IF(アンケート結果貼り付け用!A22="","",アンケート結果貼り付け用!A22)</f>
        <v/>
      </c>
      <c r="B22" s="29" t="str">
        <f>IF(アンケート結果貼り付け用!B22="","",アンケート結果貼り付け用!B22)</f>
        <v/>
      </c>
      <c r="C22" s="29" t="str">
        <f>IF(アンケート結果貼り付け用!C22="","",アンケート結果貼り付け用!C22)</f>
        <v/>
      </c>
      <c r="D22" s="29" t="str">
        <f>IF(アンケート結果貼り付け用!D22="","",アンケート結果貼り付け用!D22)</f>
        <v/>
      </c>
      <c r="E22" s="34" t="str">
        <f>IF(アンケート結果貼り付け用!BF22="","",アンケート結果貼り付け用!BF22)</f>
        <v xml:space="preserve">  </v>
      </c>
      <c r="F22" s="42"/>
      <c r="G22" s="39"/>
      <c r="H22" s="24" t="str">
        <f>IF(アンケート結果貼り付け用!L22="","",アンケート結果貼り付け用!L22)</f>
        <v/>
      </c>
      <c r="I22" s="24" t="str">
        <f>IF(アンケート結果貼り付け用!M22="","",アンケート結果貼り付け用!M22)</f>
        <v/>
      </c>
      <c r="J22" s="36" t="str">
        <f>IF(アンケート結果貼り付け用!N22="","",(10-アンケート結果貼り付け用!N22)*0.4)</f>
        <v/>
      </c>
      <c r="K22" s="24" t="str">
        <f>IF(アンケート結果貼り付け用!O22="","",アンケート結果貼り付け用!O22)</f>
        <v/>
      </c>
      <c r="L22" s="24" t="str">
        <f>IF(アンケート結果貼り付け用!P22="","",アンケート結果貼り付け用!P22)</f>
        <v/>
      </c>
      <c r="M22" s="24" t="str">
        <f>IF(アンケート結果貼り付け用!Q22="","",アンケート結果貼り付け用!Q22)</f>
        <v/>
      </c>
      <c r="N22" s="24" t="str">
        <f>IF(アンケート結果貼り付け用!R22="","",アンケート結果貼り付け用!R22)</f>
        <v/>
      </c>
      <c r="O22" s="24" t="str">
        <f>IF(アンケート結果貼り付け用!S22="","",アンケート結果貼り付け用!S22)</f>
        <v/>
      </c>
      <c r="P22" s="24" t="str">
        <f>IF(アンケート結果貼り付け用!T22="","",アンケート結果貼り付け用!T22)</f>
        <v/>
      </c>
      <c r="Q22" s="24" t="str">
        <f>IF(アンケート結果貼り付け用!U22="","",アンケート結果貼り付け用!U22)</f>
        <v/>
      </c>
      <c r="R22" s="24" t="str">
        <f>IF(アンケート結果貼り付け用!V22="","",アンケート結果貼り付け用!V22)</f>
        <v/>
      </c>
      <c r="S22" s="24" t="str">
        <f>IF(アンケート結果貼り付け用!W22="","",アンケート結果貼り付け用!W22)</f>
        <v/>
      </c>
      <c r="T22" s="24" t="str">
        <f>IF(アンケート結果貼り付け用!X22="","",アンケート結果貼り付け用!X22)</f>
        <v/>
      </c>
      <c r="U22" s="24" t="str">
        <f>IF(アンケート結果貼り付け用!Y22="","",アンケート結果貼り付け用!Y22)</f>
        <v/>
      </c>
      <c r="V22" s="24" t="str">
        <f>IF(アンケート結果貼り付け用!Z22="","",アンケート結果貼り付け用!Z22)</f>
        <v/>
      </c>
      <c r="W22" s="24" t="str">
        <f>IF(アンケート結果貼り付け用!AA22="","",アンケート結果貼り付け用!AA22)</f>
        <v/>
      </c>
      <c r="X22" s="24" t="str">
        <f>IF(アンケート結果貼り付け用!AB22="","",アンケート結果貼り付け用!AB22)</f>
        <v/>
      </c>
      <c r="Y22" s="24" t="str">
        <f>IF(アンケート結果貼り付け用!AC22="","",アンケート結果貼り付け用!AC22)</f>
        <v/>
      </c>
      <c r="Z22" s="24" t="str">
        <f>IF(アンケート結果貼り付け用!AD22="","",アンケート結果貼り付け用!AD22)</f>
        <v/>
      </c>
      <c r="AA22" s="24" t="str">
        <f>IF(アンケート結果貼り付け用!AE22="","",アンケート結果貼り付け用!AE22)</f>
        <v/>
      </c>
      <c r="AB22" s="24" t="str">
        <f>IF(アンケート結果貼り付け用!AF22="","",アンケート結果貼り付け用!AF22)</f>
        <v/>
      </c>
      <c r="AC22" s="24" t="str">
        <f>IF(アンケート結果貼り付け用!AG22="","",アンケート結果貼り付け用!AG22)</f>
        <v/>
      </c>
      <c r="AD22" s="24" t="str">
        <f>IF(アンケート結果貼り付け用!AH22="","",アンケート結果貼り付け用!AH22)</f>
        <v/>
      </c>
      <c r="AE22" s="24" t="str">
        <f>IF(アンケート結果貼り付け用!AI22="","",アンケート結果貼り付け用!AI22)</f>
        <v/>
      </c>
      <c r="AF22" s="24" t="str">
        <f>IF(アンケート結果貼り付け用!AJ22="","",アンケート結果貼り付け用!AJ22)</f>
        <v/>
      </c>
      <c r="AG22" s="24" t="str">
        <f>IF(アンケート結果貼り付け用!AK22="","",アンケート結果貼り付け用!AK22)</f>
        <v/>
      </c>
      <c r="AH22" s="24" t="str">
        <f>IF(アンケート結果貼り付け用!AL22="","",アンケート結果貼り付け用!AL22)</f>
        <v/>
      </c>
      <c r="AI22" s="24" t="str">
        <f>IF(アンケート結果貼り付け用!AM22="","",アンケート結果貼り付け用!AM22)</f>
        <v/>
      </c>
      <c r="AJ22" s="24" t="str">
        <f>IF(アンケート結果貼り付け用!AN22="","",アンケート結果貼り付け用!AN22)</f>
        <v/>
      </c>
      <c r="AK22" s="24" t="str">
        <f>IF(アンケート結果貼り付け用!AO22="","",アンケート結果貼り付け用!AO22)</f>
        <v/>
      </c>
      <c r="AL22" s="24" t="str">
        <f>IF(アンケート結果貼り付け用!AP22="","",アンケート結果貼り付け用!AP22)</f>
        <v/>
      </c>
      <c r="AM22" s="24" t="str">
        <f>IF(アンケート結果貼り付け用!AQ22="","",アンケート結果貼り付け用!AQ22)</f>
        <v/>
      </c>
      <c r="AN22" s="24" t="str">
        <f>IF(アンケート結果貼り付け用!AR22="","",アンケート結果貼り付け用!AR22)</f>
        <v/>
      </c>
      <c r="AO22" s="24" t="str">
        <f>IF(アンケート結果貼り付け用!AS22="","",アンケート結果貼り付け用!AS22)</f>
        <v/>
      </c>
      <c r="AP22" s="24" t="str">
        <f>IF(アンケート結果貼り付け用!AT22="","",アンケート結果貼り付け用!AT22)</f>
        <v/>
      </c>
      <c r="AQ22" s="24" t="str">
        <f>IF(アンケート結果貼り付け用!AU22="","",アンケート結果貼り付け用!AU22)</f>
        <v/>
      </c>
      <c r="AR22" s="24" t="str">
        <f>IF(アンケート結果貼り付け用!AV22="","",アンケート結果貼り付け用!AV22)</f>
        <v/>
      </c>
      <c r="AS22" s="24" t="str">
        <f>IF(アンケート結果貼り付け用!AW22="","",アンケート結果貼り付け用!AW22)</f>
        <v/>
      </c>
      <c r="AT22" s="24" t="str">
        <f>IF(アンケート結果貼り付け用!AX22="","",アンケート結果貼り付け用!AX22)</f>
        <v/>
      </c>
      <c r="AU22" s="24" t="str">
        <f>IF(アンケート結果貼り付け用!AY22="","",アンケート結果貼り付け用!AY22)</f>
        <v/>
      </c>
      <c r="AV22" s="24" t="str">
        <f>IF(アンケート結果貼り付け用!AZ22="","",アンケート結果貼り付け用!AZ22)</f>
        <v/>
      </c>
      <c r="AW22" s="24" t="str">
        <f>IF(アンケート結果貼り付け用!BA22="","",アンケート結果貼り付け用!BA22)</f>
        <v/>
      </c>
      <c r="AX22" s="24" t="str">
        <f>IF(アンケート結果貼り付け用!BB22="","",アンケート結果貼り付け用!BB22)</f>
        <v/>
      </c>
      <c r="AY22" s="24" t="str">
        <f>IF(アンケート結果貼り付け用!BC22="","",アンケート結果貼り付け用!BC22)</f>
        <v/>
      </c>
      <c r="AZ22" s="36" t="str">
        <f>IF(アンケート結果貼り付け用!BD22="","",アンケート結果貼り付け用!BD22*0.4)</f>
        <v/>
      </c>
      <c r="BA22" s="31"/>
      <c r="BB22" s="28" t="str">
        <f t="shared" si="7"/>
        <v/>
      </c>
      <c r="BC22" s="28" t="str">
        <f t="shared" si="8"/>
        <v/>
      </c>
      <c r="BD22" s="43" t="str">
        <f t="shared" si="9"/>
        <v/>
      </c>
      <c r="BE22" s="43" t="str">
        <f t="shared" si="10"/>
        <v/>
      </c>
      <c r="BF22" s="43" t="str">
        <f t="shared" si="11"/>
        <v/>
      </c>
      <c r="BG22" s="43" t="str">
        <f t="shared" si="12"/>
        <v/>
      </c>
      <c r="BI22" s="43" t="str">
        <f>IF(A22="","",IF(SUMPRODUCT(($H$2:$AZ$2=$BI$3)*(H22:AZ22=""))&gt;0,"",SUMIF($H$2:$AZ$2,$BI$3,H22:AZ22)*25/設定シート!$R$5))</f>
        <v/>
      </c>
      <c r="BJ22" s="43" t="str">
        <f>IF(A22="","",IF(SUMPRODUCT(($H$2:$AZ$2=$BJ$3)*(H22:AZ22=""))&gt;0,"",SUMIF($H$2:$AZ$2,$BJ$3,H22:AZ22)*25/設定シート!$R$6))</f>
        <v/>
      </c>
      <c r="BK22" s="43" t="str">
        <f>IF(A22="","",IF(SUMPRODUCT(($H$2:$AZ$2=$BK$3)*(H22:AZ22=""))&gt;0,"",SUMIF($H$2:$AZ$2,$BK$3,H22:AZ22)*25/設定シート!$R$7))</f>
        <v/>
      </c>
      <c r="BL22" s="43" t="str">
        <f>IF(A22="","",IF(SUMPRODUCT(($H$2:$AZ$2=$BL$3)*(H22:AZ22=""))&gt;0,"",SUMIF($H$2:$AZ$2,$BL$3,H22:AZ22)*25/設定シート!$R$8))</f>
        <v/>
      </c>
      <c r="BM22" s="43" t="str">
        <f>IF(A22="","",IF(SUMPRODUCT(($H$2:$AZ$2=$BM$3)*(H22:AZ22=""))&gt;0,"",SUMIF($H$2:$AZ$2,$BM$3,H22:AZ22)*25/設定シート!$R$9))</f>
        <v/>
      </c>
      <c r="BN22" s="43" t="str">
        <f>IF(A22="","",IF(SUMPRODUCT(($H$2:$AZ$2=$BN$3)*(H22:AZ22=""))&gt;0,"",SUMIF($H$2:$AZ$2,$BN$3,H22:AZ22)*25/設定シート!$R$10))</f>
        <v/>
      </c>
    </row>
    <row r="23" spans="1:66" x14ac:dyDescent="0.15">
      <c r="A23" s="29" t="str">
        <f>IF(アンケート結果貼り付け用!A23="","",アンケート結果貼り付け用!A23)</f>
        <v/>
      </c>
      <c r="B23" s="29" t="str">
        <f>IF(アンケート結果貼り付け用!B23="","",アンケート結果貼り付け用!B23)</f>
        <v/>
      </c>
      <c r="C23" s="29" t="str">
        <f>IF(アンケート結果貼り付け用!C23="","",アンケート結果貼り付け用!C23)</f>
        <v/>
      </c>
      <c r="D23" s="29" t="str">
        <f>IF(アンケート結果貼り付け用!D23="","",アンケート結果貼り付け用!D23)</f>
        <v/>
      </c>
      <c r="E23" s="34" t="str">
        <f>IF(アンケート結果貼り付け用!BF23="","",アンケート結果貼り付け用!BF23)</f>
        <v xml:space="preserve">  </v>
      </c>
      <c r="F23" s="42"/>
      <c r="G23" s="39"/>
      <c r="H23" s="24" t="str">
        <f>IF(アンケート結果貼り付け用!L23="","",アンケート結果貼り付け用!L23)</f>
        <v/>
      </c>
      <c r="I23" s="24" t="str">
        <f>IF(アンケート結果貼り付け用!M23="","",アンケート結果貼り付け用!M23)</f>
        <v/>
      </c>
      <c r="J23" s="36" t="str">
        <f>IF(アンケート結果貼り付け用!N23="","",(10-アンケート結果貼り付け用!N23)*0.4)</f>
        <v/>
      </c>
      <c r="K23" s="24" t="str">
        <f>IF(アンケート結果貼り付け用!O23="","",アンケート結果貼り付け用!O23)</f>
        <v/>
      </c>
      <c r="L23" s="24" t="str">
        <f>IF(アンケート結果貼り付け用!P23="","",アンケート結果貼り付け用!P23)</f>
        <v/>
      </c>
      <c r="M23" s="24" t="str">
        <f>IF(アンケート結果貼り付け用!Q23="","",アンケート結果貼り付け用!Q23)</f>
        <v/>
      </c>
      <c r="N23" s="24" t="str">
        <f>IF(アンケート結果貼り付け用!R23="","",アンケート結果貼り付け用!R23)</f>
        <v/>
      </c>
      <c r="O23" s="24" t="str">
        <f>IF(アンケート結果貼り付け用!S23="","",アンケート結果貼り付け用!S23)</f>
        <v/>
      </c>
      <c r="P23" s="24" t="str">
        <f>IF(アンケート結果貼り付け用!T23="","",アンケート結果貼り付け用!T23)</f>
        <v/>
      </c>
      <c r="Q23" s="24" t="str">
        <f>IF(アンケート結果貼り付け用!U23="","",アンケート結果貼り付け用!U23)</f>
        <v/>
      </c>
      <c r="R23" s="24" t="str">
        <f>IF(アンケート結果貼り付け用!V23="","",アンケート結果貼り付け用!V23)</f>
        <v/>
      </c>
      <c r="S23" s="24" t="str">
        <f>IF(アンケート結果貼り付け用!W23="","",アンケート結果貼り付け用!W23)</f>
        <v/>
      </c>
      <c r="T23" s="24" t="str">
        <f>IF(アンケート結果貼り付け用!X23="","",アンケート結果貼り付け用!X23)</f>
        <v/>
      </c>
      <c r="U23" s="24" t="str">
        <f>IF(アンケート結果貼り付け用!Y23="","",アンケート結果貼り付け用!Y23)</f>
        <v/>
      </c>
      <c r="V23" s="24" t="str">
        <f>IF(アンケート結果貼り付け用!Z23="","",アンケート結果貼り付け用!Z23)</f>
        <v/>
      </c>
      <c r="W23" s="24" t="str">
        <f>IF(アンケート結果貼り付け用!AA23="","",アンケート結果貼り付け用!AA23)</f>
        <v/>
      </c>
      <c r="X23" s="24" t="str">
        <f>IF(アンケート結果貼り付け用!AB23="","",アンケート結果貼り付け用!AB23)</f>
        <v/>
      </c>
      <c r="Y23" s="24" t="str">
        <f>IF(アンケート結果貼り付け用!AC23="","",アンケート結果貼り付け用!AC23)</f>
        <v/>
      </c>
      <c r="Z23" s="24" t="str">
        <f>IF(アンケート結果貼り付け用!AD23="","",アンケート結果貼り付け用!AD23)</f>
        <v/>
      </c>
      <c r="AA23" s="24" t="str">
        <f>IF(アンケート結果貼り付け用!AE23="","",アンケート結果貼り付け用!AE23)</f>
        <v/>
      </c>
      <c r="AB23" s="24" t="str">
        <f>IF(アンケート結果貼り付け用!AF23="","",アンケート結果貼り付け用!AF23)</f>
        <v/>
      </c>
      <c r="AC23" s="24" t="str">
        <f>IF(アンケート結果貼り付け用!AG23="","",アンケート結果貼り付け用!AG23)</f>
        <v/>
      </c>
      <c r="AD23" s="24" t="str">
        <f>IF(アンケート結果貼り付け用!AH23="","",アンケート結果貼り付け用!AH23)</f>
        <v/>
      </c>
      <c r="AE23" s="24" t="str">
        <f>IF(アンケート結果貼り付け用!AI23="","",アンケート結果貼り付け用!AI23)</f>
        <v/>
      </c>
      <c r="AF23" s="24" t="str">
        <f>IF(アンケート結果貼り付け用!AJ23="","",アンケート結果貼り付け用!AJ23)</f>
        <v/>
      </c>
      <c r="AG23" s="24" t="str">
        <f>IF(アンケート結果貼り付け用!AK23="","",アンケート結果貼り付け用!AK23)</f>
        <v/>
      </c>
      <c r="AH23" s="24" t="str">
        <f>IF(アンケート結果貼り付け用!AL23="","",アンケート結果貼り付け用!AL23)</f>
        <v/>
      </c>
      <c r="AI23" s="24" t="str">
        <f>IF(アンケート結果貼り付け用!AM23="","",アンケート結果貼り付け用!AM23)</f>
        <v/>
      </c>
      <c r="AJ23" s="24" t="str">
        <f>IF(アンケート結果貼り付け用!AN23="","",アンケート結果貼り付け用!AN23)</f>
        <v/>
      </c>
      <c r="AK23" s="24" t="str">
        <f>IF(アンケート結果貼り付け用!AO23="","",アンケート結果貼り付け用!AO23)</f>
        <v/>
      </c>
      <c r="AL23" s="24" t="str">
        <f>IF(アンケート結果貼り付け用!AP23="","",アンケート結果貼り付け用!AP23)</f>
        <v/>
      </c>
      <c r="AM23" s="24" t="str">
        <f>IF(アンケート結果貼り付け用!AQ23="","",アンケート結果貼り付け用!AQ23)</f>
        <v/>
      </c>
      <c r="AN23" s="24" t="str">
        <f>IF(アンケート結果貼り付け用!AR23="","",アンケート結果貼り付け用!AR23)</f>
        <v/>
      </c>
      <c r="AO23" s="24" t="str">
        <f>IF(アンケート結果貼り付け用!AS23="","",アンケート結果貼り付け用!AS23)</f>
        <v/>
      </c>
      <c r="AP23" s="24" t="str">
        <f>IF(アンケート結果貼り付け用!AT23="","",アンケート結果貼り付け用!AT23)</f>
        <v/>
      </c>
      <c r="AQ23" s="24" t="str">
        <f>IF(アンケート結果貼り付け用!AU23="","",アンケート結果貼り付け用!AU23)</f>
        <v/>
      </c>
      <c r="AR23" s="24" t="str">
        <f>IF(アンケート結果貼り付け用!AV23="","",アンケート結果貼り付け用!AV23)</f>
        <v/>
      </c>
      <c r="AS23" s="24" t="str">
        <f>IF(アンケート結果貼り付け用!AW23="","",アンケート結果貼り付け用!AW23)</f>
        <v/>
      </c>
      <c r="AT23" s="24" t="str">
        <f>IF(アンケート結果貼り付け用!AX23="","",アンケート結果貼り付け用!AX23)</f>
        <v/>
      </c>
      <c r="AU23" s="24" t="str">
        <f>IF(アンケート結果貼り付け用!AY23="","",アンケート結果貼り付け用!AY23)</f>
        <v/>
      </c>
      <c r="AV23" s="24" t="str">
        <f>IF(アンケート結果貼り付け用!AZ23="","",アンケート結果貼り付け用!AZ23)</f>
        <v/>
      </c>
      <c r="AW23" s="24" t="str">
        <f>IF(アンケート結果貼り付け用!BA23="","",アンケート結果貼り付け用!BA23)</f>
        <v/>
      </c>
      <c r="AX23" s="24" t="str">
        <f>IF(アンケート結果貼り付け用!BB23="","",アンケート結果貼り付け用!BB23)</f>
        <v/>
      </c>
      <c r="AY23" s="24" t="str">
        <f>IF(アンケート結果貼り付け用!BC23="","",アンケート結果貼り付け用!BC23)</f>
        <v/>
      </c>
      <c r="AZ23" s="36" t="str">
        <f>IF(アンケート結果貼り付け用!BD23="","",アンケート結果貼り付け用!BD23*0.4)</f>
        <v/>
      </c>
      <c r="BA23" s="31"/>
      <c r="BB23" s="28" t="str">
        <f t="shared" si="7"/>
        <v/>
      </c>
      <c r="BC23" s="28" t="str">
        <f t="shared" si="8"/>
        <v/>
      </c>
      <c r="BD23" s="43" t="str">
        <f t="shared" si="9"/>
        <v/>
      </c>
      <c r="BE23" s="43" t="str">
        <f t="shared" si="10"/>
        <v/>
      </c>
      <c r="BF23" s="43" t="str">
        <f t="shared" si="11"/>
        <v/>
      </c>
      <c r="BG23" s="43" t="str">
        <f t="shared" si="12"/>
        <v/>
      </c>
      <c r="BI23" s="43" t="str">
        <f>IF(A23="","",IF(SUMPRODUCT(($H$2:$AZ$2=$BI$3)*(H23:AZ23=""))&gt;0,"",SUMIF($H$2:$AZ$2,$BI$3,H23:AZ23)*25/設定シート!$R$5))</f>
        <v/>
      </c>
      <c r="BJ23" s="43" t="str">
        <f>IF(A23="","",IF(SUMPRODUCT(($H$2:$AZ$2=$BJ$3)*(H23:AZ23=""))&gt;0,"",SUMIF($H$2:$AZ$2,$BJ$3,H23:AZ23)*25/設定シート!$R$6))</f>
        <v/>
      </c>
      <c r="BK23" s="43" t="str">
        <f>IF(A23="","",IF(SUMPRODUCT(($H$2:$AZ$2=$BK$3)*(H23:AZ23=""))&gt;0,"",SUMIF($H$2:$AZ$2,$BK$3,H23:AZ23)*25/設定シート!$R$7))</f>
        <v/>
      </c>
      <c r="BL23" s="43" t="str">
        <f>IF(A23="","",IF(SUMPRODUCT(($H$2:$AZ$2=$BL$3)*(H23:AZ23=""))&gt;0,"",SUMIF($H$2:$AZ$2,$BL$3,H23:AZ23)*25/設定シート!$R$8))</f>
        <v/>
      </c>
      <c r="BM23" s="43" t="str">
        <f>IF(A23="","",IF(SUMPRODUCT(($H$2:$AZ$2=$BM$3)*(H23:AZ23=""))&gt;0,"",SUMIF($H$2:$AZ$2,$BM$3,H23:AZ23)*25/設定シート!$R$9))</f>
        <v/>
      </c>
      <c r="BN23" s="43" t="str">
        <f>IF(A23="","",IF(SUMPRODUCT(($H$2:$AZ$2=$BN$3)*(H23:AZ23=""))&gt;0,"",SUMIF($H$2:$AZ$2,$BN$3,H23:AZ23)*25/設定シート!$R$10))</f>
        <v/>
      </c>
    </row>
    <row r="24" spans="1:66" x14ac:dyDescent="0.15">
      <c r="A24" s="29" t="str">
        <f>IF(アンケート結果貼り付け用!A24="","",アンケート結果貼り付け用!A24)</f>
        <v/>
      </c>
      <c r="B24" s="29" t="str">
        <f>IF(アンケート結果貼り付け用!B24="","",アンケート結果貼り付け用!B24)</f>
        <v/>
      </c>
      <c r="C24" s="29" t="str">
        <f>IF(アンケート結果貼り付け用!C24="","",アンケート結果貼り付け用!C24)</f>
        <v/>
      </c>
      <c r="D24" s="29" t="str">
        <f>IF(アンケート結果貼り付け用!D24="","",アンケート結果貼り付け用!D24)</f>
        <v/>
      </c>
      <c r="E24" s="34" t="str">
        <f>IF(アンケート結果貼り付け用!BF24="","",アンケート結果貼り付け用!BF24)</f>
        <v xml:space="preserve">  </v>
      </c>
      <c r="F24" s="42"/>
      <c r="G24" s="39"/>
      <c r="H24" s="24" t="str">
        <f>IF(アンケート結果貼り付け用!L24="","",アンケート結果貼り付け用!L24)</f>
        <v/>
      </c>
      <c r="I24" s="24" t="str">
        <f>IF(アンケート結果貼り付け用!M24="","",アンケート結果貼り付け用!M24)</f>
        <v/>
      </c>
      <c r="J24" s="36" t="str">
        <f>IF(アンケート結果貼り付け用!N24="","",(10-アンケート結果貼り付け用!N24)*0.4)</f>
        <v/>
      </c>
      <c r="K24" s="24" t="str">
        <f>IF(アンケート結果貼り付け用!O24="","",アンケート結果貼り付け用!O24)</f>
        <v/>
      </c>
      <c r="L24" s="24" t="str">
        <f>IF(アンケート結果貼り付け用!P24="","",アンケート結果貼り付け用!P24)</f>
        <v/>
      </c>
      <c r="M24" s="24" t="str">
        <f>IF(アンケート結果貼り付け用!Q24="","",アンケート結果貼り付け用!Q24)</f>
        <v/>
      </c>
      <c r="N24" s="24" t="str">
        <f>IF(アンケート結果貼り付け用!R24="","",アンケート結果貼り付け用!R24)</f>
        <v/>
      </c>
      <c r="O24" s="24" t="str">
        <f>IF(アンケート結果貼り付け用!S24="","",アンケート結果貼り付け用!S24)</f>
        <v/>
      </c>
      <c r="P24" s="24" t="str">
        <f>IF(アンケート結果貼り付け用!T24="","",アンケート結果貼り付け用!T24)</f>
        <v/>
      </c>
      <c r="Q24" s="24" t="str">
        <f>IF(アンケート結果貼り付け用!U24="","",アンケート結果貼り付け用!U24)</f>
        <v/>
      </c>
      <c r="R24" s="24" t="str">
        <f>IF(アンケート結果貼り付け用!V24="","",アンケート結果貼り付け用!V24)</f>
        <v/>
      </c>
      <c r="S24" s="24" t="str">
        <f>IF(アンケート結果貼り付け用!W24="","",アンケート結果貼り付け用!W24)</f>
        <v/>
      </c>
      <c r="T24" s="24" t="str">
        <f>IF(アンケート結果貼り付け用!X24="","",アンケート結果貼り付け用!X24)</f>
        <v/>
      </c>
      <c r="U24" s="24" t="str">
        <f>IF(アンケート結果貼り付け用!Y24="","",アンケート結果貼り付け用!Y24)</f>
        <v/>
      </c>
      <c r="V24" s="24" t="str">
        <f>IF(アンケート結果貼り付け用!Z24="","",アンケート結果貼り付け用!Z24)</f>
        <v/>
      </c>
      <c r="W24" s="24" t="str">
        <f>IF(アンケート結果貼り付け用!AA24="","",アンケート結果貼り付け用!AA24)</f>
        <v/>
      </c>
      <c r="X24" s="24" t="str">
        <f>IF(アンケート結果貼り付け用!AB24="","",アンケート結果貼り付け用!AB24)</f>
        <v/>
      </c>
      <c r="Y24" s="24" t="str">
        <f>IF(アンケート結果貼り付け用!AC24="","",アンケート結果貼り付け用!AC24)</f>
        <v/>
      </c>
      <c r="Z24" s="24" t="str">
        <f>IF(アンケート結果貼り付け用!AD24="","",アンケート結果貼り付け用!AD24)</f>
        <v/>
      </c>
      <c r="AA24" s="24" t="str">
        <f>IF(アンケート結果貼り付け用!AE24="","",アンケート結果貼り付け用!AE24)</f>
        <v/>
      </c>
      <c r="AB24" s="24" t="str">
        <f>IF(アンケート結果貼り付け用!AF24="","",アンケート結果貼り付け用!AF24)</f>
        <v/>
      </c>
      <c r="AC24" s="24" t="str">
        <f>IF(アンケート結果貼り付け用!AG24="","",アンケート結果貼り付け用!AG24)</f>
        <v/>
      </c>
      <c r="AD24" s="24" t="str">
        <f>IF(アンケート結果貼り付け用!AH24="","",アンケート結果貼り付け用!AH24)</f>
        <v/>
      </c>
      <c r="AE24" s="24" t="str">
        <f>IF(アンケート結果貼り付け用!AI24="","",アンケート結果貼り付け用!AI24)</f>
        <v/>
      </c>
      <c r="AF24" s="24" t="str">
        <f>IF(アンケート結果貼り付け用!AJ24="","",アンケート結果貼り付け用!AJ24)</f>
        <v/>
      </c>
      <c r="AG24" s="24" t="str">
        <f>IF(アンケート結果貼り付け用!AK24="","",アンケート結果貼り付け用!AK24)</f>
        <v/>
      </c>
      <c r="AH24" s="24" t="str">
        <f>IF(アンケート結果貼り付け用!AL24="","",アンケート結果貼り付け用!AL24)</f>
        <v/>
      </c>
      <c r="AI24" s="24" t="str">
        <f>IF(アンケート結果貼り付け用!AM24="","",アンケート結果貼り付け用!AM24)</f>
        <v/>
      </c>
      <c r="AJ24" s="24" t="str">
        <f>IF(アンケート結果貼り付け用!AN24="","",アンケート結果貼り付け用!AN24)</f>
        <v/>
      </c>
      <c r="AK24" s="24" t="str">
        <f>IF(アンケート結果貼り付け用!AO24="","",アンケート結果貼り付け用!AO24)</f>
        <v/>
      </c>
      <c r="AL24" s="24" t="str">
        <f>IF(アンケート結果貼り付け用!AP24="","",アンケート結果貼り付け用!AP24)</f>
        <v/>
      </c>
      <c r="AM24" s="24" t="str">
        <f>IF(アンケート結果貼り付け用!AQ24="","",アンケート結果貼り付け用!AQ24)</f>
        <v/>
      </c>
      <c r="AN24" s="24" t="str">
        <f>IF(アンケート結果貼り付け用!AR24="","",アンケート結果貼り付け用!AR24)</f>
        <v/>
      </c>
      <c r="AO24" s="24" t="str">
        <f>IF(アンケート結果貼り付け用!AS24="","",アンケート結果貼り付け用!AS24)</f>
        <v/>
      </c>
      <c r="AP24" s="24" t="str">
        <f>IF(アンケート結果貼り付け用!AT24="","",アンケート結果貼り付け用!AT24)</f>
        <v/>
      </c>
      <c r="AQ24" s="24" t="str">
        <f>IF(アンケート結果貼り付け用!AU24="","",アンケート結果貼り付け用!AU24)</f>
        <v/>
      </c>
      <c r="AR24" s="24" t="str">
        <f>IF(アンケート結果貼り付け用!AV24="","",アンケート結果貼り付け用!AV24)</f>
        <v/>
      </c>
      <c r="AS24" s="24" t="str">
        <f>IF(アンケート結果貼り付け用!AW24="","",アンケート結果貼り付け用!AW24)</f>
        <v/>
      </c>
      <c r="AT24" s="24" t="str">
        <f>IF(アンケート結果貼り付け用!AX24="","",アンケート結果貼り付け用!AX24)</f>
        <v/>
      </c>
      <c r="AU24" s="24" t="str">
        <f>IF(アンケート結果貼り付け用!AY24="","",アンケート結果貼り付け用!AY24)</f>
        <v/>
      </c>
      <c r="AV24" s="24" t="str">
        <f>IF(アンケート結果貼り付け用!AZ24="","",アンケート結果貼り付け用!AZ24)</f>
        <v/>
      </c>
      <c r="AW24" s="24" t="str">
        <f>IF(アンケート結果貼り付け用!BA24="","",アンケート結果貼り付け用!BA24)</f>
        <v/>
      </c>
      <c r="AX24" s="24" t="str">
        <f>IF(アンケート結果貼り付け用!BB24="","",アンケート結果貼り付け用!BB24)</f>
        <v/>
      </c>
      <c r="AY24" s="24" t="str">
        <f>IF(アンケート結果貼り付け用!BC24="","",アンケート結果貼り付け用!BC24)</f>
        <v/>
      </c>
      <c r="AZ24" s="36" t="str">
        <f>IF(アンケート結果貼り付け用!BD24="","",アンケート結果貼り付け用!BD24*0.4)</f>
        <v/>
      </c>
      <c r="BA24" s="31"/>
      <c r="BB24" s="28" t="str">
        <f t="shared" si="7"/>
        <v/>
      </c>
      <c r="BC24" s="28" t="str">
        <f t="shared" si="8"/>
        <v/>
      </c>
      <c r="BD24" s="43" t="str">
        <f t="shared" si="9"/>
        <v/>
      </c>
      <c r="BE24" s="43" t="str">
        <f t="shared" si="10"/>
        <v/>
      </c>
      <c r="BF24" s="43" t="str">
        <f t="shared" si="11"/>
        <v/>
      </c>
      <c r="BG24" s="43" t="str">
        <f t="shared" si="12"/>
        <v/>
      </c>
      <c r="BI24" s="43" t="str">
        <f>IF(A24="","",IF(SUMPRODUCT(($H$2:$AZ$2=$BI$3)*(H24:AZ24=""))&gt;0,"",SUMIF($H$2:$AZ$2,$BI$3,H24:AZ24)*25/設定シート!$R$5))</f>
        <v/>
      </c>
      <c r="BJ24" s="43" t="str">
        <f>IF(A24="","",IF(SUMPRODUCT(($H$2:$AZ$2=$BJ$3)*(H24:AZ24=""))&gt;0,"",SUMIF($H$2:$AZ$2,$BJ$3,H24:AZ24)*25/設定シート!$R$6))</f>
        <v/>
      </c>
      <c r="BK24" s="43" t="str">
        <f>IF(A24="","",IF(SUMPRODUCT(($H$2:$AZ$2=$BK$3)*(H24:AZ24=""))&gt;0,"",SUMIF($H$2:$AZ$2,$BK$3,H24:AZ24)*25/設定シート!$R$7))</f>
        <v/>
      </c>
      <c r="BL24" s="43" t="str">
        <f>IF(A24="","",IF(SUMPRODUCT(($H$2:$AZ$2=$BL$3)*(H24:AZ24=""))&gt;0,"",SUMIF($H$2:$AZ$2,$BL$3,H24:AZ24)*25/設定シート!$R$8))</f>
        <v/>
      </c>
      <c r="BM24" s="43" t="str">
        <f>IF(A24="","",IF(SUMPRODUCT(($H$2:$AZ$2=$BM$3)*(H24:AZ24=""))&gt;0,"",SUMIF($H$2:$AZ$2,$BM$3,H24:AZ24)*25/設定シート!$R$9))</f>
        <v/>
      </c>
      <c r="BN24" s="43" t="str">
        <f>IF(A24="","",IF(SUMPRODUCT(($H$2:$AZ$2=$BN$3)*(H24:AZ24=""))&gt;0,"",SUMIF($H$2:$AZ$2,$BN$3,H24:AZ24)*25/設定シート!$R$10))</f>
        <v/>
      </c>
    </row>
    <row r="25" spans="1:66" x14ac:dyDescent="0.15">
      <c r="A25" s="29" t="str">
        <f>IF(アンケート結果貼り付け用!A25="","",アンケート結果貼り付け用!A25)</f>
        <v/>
      </c>
      <c r="B25" s="29" t="str">
        <f>IF(アンケート結果貼り付け用!B25="","",アンケート結果貼り付け用!B25)</f>
        <v/>
      </c>
      <c r="C25" s="29" t="str">
        <f>IF(アンケート結果貼り付け用!C25="","",アンケート結果貼り付け用!C25)</f>
        <v/>
      </c>
      <c r="D25" s="29" t="str">
        <f>IF(アンケート結果貼り付け用!D25="","",アンケート結果貼り付け用!D25)</f>
        <v/>
      </c>
      <c r="E25" s="34" t="str">
        <f>IF(アンケート結果貼り付け用!BF25="","",アンケート結果貼り付け用!BF25)</f>
        <v xml:space="preserve">  </v>
      </c>
      <c r="F25" s="42"/>
      <c r="G25" s="39"/>
      <c r="H25" s="24" t="str">
        <f>IF(アンケート結果貼り付け用!L25="","",アンケート結果貼り付け用!L25)</f>
        <v/>
      </c>
      <c r="I25" s="24" t="str">
        <f>IF(アンケート結果貼り付け用!M25="","",アンケート結果貼り付け用!M25)</f>
        <v/>
      </c>
      <c r="J25" s="36" t="str">
        <f>IF(アンケート結果貼り付け用!N25="","",(10-アンケート結果貼り付け用!N25)*0.4)</f>
        <v/>
      </c>
      <c r="K25" s="24" t="str">
        <f>IF(アンケート結果貼り付け用!O25="","",アンケート結果貼り付け用!O25)</f>
        <v/>
      </c>
      <c r="L25" s="24" t="str">
        <f>IF(アンケート結果貼り付け用!P25="","",アンケート結果貼り付け用!P25)</f>
        <v/>
      </c>
      <c r="M25" s="24" t="str">
        <f>IF(アンケート結果貼り付け用!Q25="","",アンケート結果貼り付け用!Q25)</f>
        <v/>
      </c>
      <c r="N25" s="24" t="str">
        <f>IF(アンケート結果貼り付け用!R25="","",アンケート結果貼り付け用!R25)</f>
        <v/>
      </c>
      <c r="O25" s="24" t="str">
        <f>IF(アンケート結果貼り付け用!S25="","",アンケート結果貼り付け用!S25)</f>
        <v/>
      </c>
      <c r="P25" s="24" t="str">
        <f>IF(アンケート結果貼り付け用!T25="","",アンケート結果貼り付け用!T25)</f>
        <v/>
      </c>
      <c r="Q25" s="24" t="str">
        <f>IF(アンケート結果貼り付け用!U25="","",アンケート結果貼り付け用!U25)</f>
        <v/>
      </c>
      <c r="R25" s="24" t="str">
        <f>IF(アンケート結果貼り付け用!V25="","",アンケート結果貼り付け用!V25)</f>
        <v/>
      </c>
      <c r="S25" s="24" t="str">
        <f>IF(アンケート結果貼り付け用!W25="","",アンケート結果貼り付け用!W25)</f>
        <v/>
      </c>
      <c r="T25" s="24" t="str">
        <f>IF(アンケート結果貼り付け用!X25="","",アンケート結果貼り付け用!X25)</f>
        <v/>
      </c>
      <c r="U25" s="24" t="str">
        <f>IF(アンケート結果貼り付け用!Y25="","",アンケート結果貼り付け用!Y25)</f>
        <v/>
      </c>
      <c r="V25" s="24" t="str">
        <f>IF(アンケート結果貼り付け用!Z25="","",アンケート結果貼り付け用!Z25)</f>
        <v/>
      </c>
      <c r="W25" s="24" t="str">
        <f>IF(アンケート結果貼り付け用!AA25="","",アンケート結果貼り付け用!AA25)</f>
        <v/>
      </c>
      <c r="X25" s="24" t="str">
        <f>IF(アンケート結果貼り付け用!AB25="","",アンケート結果貼り付け用!AB25)</f>
        <v/>
      </c>
      <c r="Y25" s="24" t="str">
        <f>IF(アンケート結果貼り付け用!AC25="","",アンケート結果貼り付け用!AC25)</f>
        <v/>
      </c>
      <c r="Z25" s="24" t="str">
        <f>IF(アンケート結果貼り付け用!AD25="","",アンケート結果貼り付け用!AD25)</f>
        <v/>
      </c>
      <c r="AA25" s="24" t="str">
        <f>IF(アンケート結果貼り付け用!AE25="","",アンケート結果貼り付け用!AE25)</f>
        <v/>
      </c>
      <c r="AB25" s="24" t="str">
        <f>IF(アンケート結果貼り付け用!AF25="","",アンケート結果貼り付け用!AF25)</f>
        <v/>
      </c>
      <c r="AC25" s="24" t="str">
        <f>IF(アンケート結果貼り付け用!AG25="","",アンケート結果貼り付け用!AG25)</f>
        <v/>
      </c>
      <c r="AD25" s="24" t="str">
        <f>IF(アンケート結果貼り付け用!AH25="","",アンケート結果貼り付け用!AH25)</f>
        <v/>
      </c>
      <c r="AE25" s="24" t="str">
        <f>IF(アンケート結果貼り付け用!AI25="","",アンケート結果貼り付け用!AI25)</f>
        <v/>
      </c>
      <c r="AF25" s="24" t="str">
        <f>IF(アンケート結果貼り付け用!AJ25="","",アンケート結果貼り付け用!AJ25)</f>
        <v/>
      </c>
      <c r="AG25" s="24" t="str">
        <f>IF(アンケート結果貼り付け用!AK25="","",アンケート結果貼り付け用!AK25)</f>
        <v/>
      </c>
      <c r="AH25" s="24" t="str">
        <f>IF(アンケート結果貼り付け用!AL25="","",アンケート結果貼り付け用!AL25)</f>
        <v/>
      </c>
      <c r="AI25" s="24" t="str">
        <f>IF(アンケート結果貼り付け用!AM25="","",アンケート結果貼り付け用!AM25)</f>
        <v/>
      </c>
      <c r="AJ25" s="24" t="str">
        <f>IF(アンケート結果貼り付け用!AN25="","",アンケート結果貼り付け用!AN25)</f>
        <v/>
      </c>
      <c r="AK25" s="24" t="str">
        <f>IF(アンケート結果貼り付け用!AO25="","",アンケート結果貼り付け用!AO25)</f>
        <v/>
      </c>
      <c r="AL25" s="24" t="str">
        <f>IF(アンケート結果貼り付け用!AP25="","",アンケート結果貼り付け用!AP25)</f>
        <v/>
      </c>
      <c r="AM25" s="24" t="str">
        <f>IF(アンケート結果貼り付け用!AQ25="","",アンケート結果貼り付け用!AQ25)</f>
        <v/>
      </c>
      <c r="AN25" s="24" t="str">
        <f>IF(アンケート結果貼り付け用!AR25="","",アンケート結果貼り付け用!AR25)</f>
        <v/>
      </c>
      <c r="AO25" s="24" t="str">
        <f>IF(アンケート結果貼り付け用!AS25="","",アンケート結果貼り付け用!AS25)</f>
        <v/>
      </c>
      <c r="AP25" s="24" t="str">
        <f>IF(アンケート結果貼り付け用!AT25="","",アンケート結果貼り付け用!AT25)</f>
        <v/>
      </c>
      <c r="AQ25" s="24" t="str">
        <f>IF(アンケート結果貼り付け用!AU25="","",アンケート結果貼り付け用!AU25)</f>
        <v/>
      </c>
      <c r="AR25" s="24" t="str">
        <f>IF(アンケート結果貼り付け用!AV25="","",アンケート結果貼り付け用!AV25)</f>
        <v/>
      </c>
      <c r="AS25" s="24" t="str">
        <f>IF(アンケート結果貼り付け用!AW25="","",アンケート結果貼り付け用!AW25)</f>
        <v/>
      </c>
      <c r="AT25" s="24" t="str">
        <f>IF(アンケート結果貼り付け用!AX25="","",アンケート結果貼り付け用!AX25)</f>
        <v/>
      </c>
      <c r="AU25" s="24" t="str">
        <f>IF(アンケート結果貼り付け用!AY25="","",アンケート結果貼り付け用!AY25)</f>
        <v/>
      </c>
      <c r="AV25" s="24" t="str">
        <f>IF(アンケート結果貼り付け用!AZ25="","",アンケート結果貼り付け用!AZ25)</f>
        <v/>
      </c>
      <c r="AW25" s="24" t="str">
        <f>IF(アンケート結果貼り付け用!BA25="","",アンケート結果貼り付け用!BA25)</f>
        <v/>
      </c>
      <c r="AX25" s="24" t="str">
        <f>IF(アンケート結果貼り付け用!BB25="","",アンケート結果貼り付け用!BB25)</f>
        <v/>
      </c>
      <c r="AY25" s="24" t="str">
        <f>IF(アンケート結果貼り付け用!BC25="","",アンケート結果貼り付け用!BC25)</f>
        <v/>
      </c>
      <c r="AZ25" s="36" t="str">
        <f>IF(アンケート結果貼り付け用!BD25="","",アンケート結果貼り付け用!BD25*0.4)</f>
        <v/>
      </c>
      <c r="BA25" s="31"/>
      <c r="BB25" s="28" t="str">
        <f t="shared" si="7"/>
        <v/>
      </c>
      <c r="BC25" s="28" t="str">
        <f t="shared" si="8"/>
        <v/>
      </c>
      <c r="BD25" s="43" t="str">
        <f t="shared" si="9"/>
        <v/>
      </c>
      <c r="BE25" s="43" t="str">
        <f t="shared" si="10"/>
        <v/>
      </c>
      <c r="BF25" s="43" t="str">
        <f t="shared" si="11"/>
        <v/>
      </c>
      <c r="BG25" s="43" t="str">
        <f t="shared" si="12"/>
        <v/>
      </c>
      <c r="BI25" s="43" t="str">
        <f>IF(A25="","",IF(SUMPRODUCT(($H$2:$AZ$2=$BI$3)*(H25:AZ25=""))&gt;0,"",SUMIF($H$2:$AZ$2,$BI$3,H25:AZ25)*25/設定シート!$R$5))</f>
        <v/>
      </c>
      <c r="BJ25" s="43" t="str">
        <f>IF(A25="","",IF(SUMPRODUCT(($H$2:$AZ$2=$BJ$3)*(H25:AZ25=""))&gt;0,"",SUMIF($H$2:$AZ$2,$BJ$3,H25:AZ25)*25/設定シート!$R$6))</f>
        <v/>
      </c>
      <c r="BK25" s="43" t="str">
        <f>IF(A25="","",IF(SUMPRODUCT(($H$2:$AZ$2=$BK$3)*(H25:AZ25=""))&gt;0,"",SUMIF($H$2:$AZ$2,$BK$3,H25:AZ25)*25/設定シート!$R$7))</f>
        <v/>
      </c>
      <c r="BL25" s="43" t="str">
        <f>IF(A25="","",IF(SUMPRODUCT(($H$2:$AZ$2=$BL$3)*(H25:AZ25=""))&gt;0,"",SUMIF($H$2:$AZ$2,$BL$3,H25:AZ25)*25/設定シート!$R$8))</f>
        <v/>
      </c>
      <c r="BM25" s="43" t="str">
        <f>IF(A25="","",IF(SUMPRODUCT(($H$2:$AZ$2=$BM$3)*(H25:AZ25=""))&gt;0,"",SUMIF($H$2:$AZ$2,$BM$3,H25:AZ25)*25/設定シート!$R$9))</f>
        <v/>
      </c>
      <c r="BN25" s="43" t="str">
        <f>IF(A25="","",IF(SUMPRODUCT(($H$2:$AZ$2=$BN$3)*(H25:AZ25=""))&gt;0,"",SUMIF($H$2:$AZ$2,$BN$3,H25:AZ25)*25/設定シート!$R$10))</f>
        <v/>
      </c>
    </row>
    <row r="26" spans="1:66" x14ac:dyDescent="0.15">
      <c r="A26" s="29" t="str">
        <f>IF(アンケート結果貼り付け用!A26="","",アンケート結果貼り付け用!A26)</f>
        <v/>
      </c>
      <c r="B26" s="29" t="str">
        <f>IF(アンケート結果貼り付け用!B26="","",アンケート結果貼り付け用!B26)</f>
        <v/>
      </c>
      <c r="C26" s="29" t="str">
        <f>IF(アンケート結果貼り付け用!C26="","",アンケート結果貼り付け用!C26)</f>
        <v/>
      </c>
      <c r="D26" s="29" t="str">
        <f>IF(アンケート結果貼り付け用!D26="","",アンケート結果貼り付け用!D26)</f>
        <v/>
      </c>
      <c r="E26" s="34" t="str">
        <f>IF(アンケート結果貼り付け用!BF26="","",アンケート結果貼り付け用!BF26)</f>
        <v xml:space="preserve">  </v>
      </c>
      <c r="F26" s="42"/>
      <c r="G26" s="39"/>
      <c r="H26" s="24" t="str">
        <f>IF(アンケート結果貼り付け用!L26="","",アンケート結果貼り付け用!L26)</f>
        <v/>
      </c>
      <c r="I26" s="24" t="str">
        <f>IF(アンケート結果貼り付け用!M26="","",アンケート結果貼り付け用!M26)</f>
        <v/>
      </c>
      <c r="J26" s="36" t="str">
        <f>IF(アンケート結果貼り付け用!N26="","",(10-アンケート結果貼り付け用!N26)*0.4)</f>
        <v/>
      </c>
      <c r="K26" s="24" t="str">
        <f>IF(アンケート結果貼り付け用!O26="","",アンケート結果貼り付け用!O26)</f>
        <v/>
      </c>
      <c r="L26" s="24" t="str">
        <f>IF(アンケート結果貼り付け用!P26="","",アンケート結果貼り付け用!P26)</f>
        <v/>
      </c>
      <c r="M26" s="24" t="str">
        <f>IF(アンケート結果貼り付け用!Q26="","",アンケート結果貼り付け用!Q26)</f>
        <v/>
      </c>
      <c r="N26" s="24" t="str">
        <f>IF(アンケート結果貼り付け用!R26="","",アンケート結果貼り付け用!R26)</f>
        <v/>
      </c>
      <c r="O26" s="24" t="str">
        <f>IF(アンケート結果貼り付け用!S26="","",アンケート結果貼り付け用!S26)</f>
        <v/>
      </c>
      <c r="P26" s="24" t="str">
        <f>IF(アンケート結果貼り付け用!T26="","",アンケート結果貼り付け用!T26)</f>
        <v/>
      </c>
      <c r="Q26" s="24" t="str">
        <f>IF(アンケート結果貼り付け用!U26="","",アンケート結果貼り付け用!U26)</f>
        <v/>
      </c>
      <c r="R26" s="24" t="str">
        <f>IF(アンケート結果貼り付け用!V26="","",アンケート結果貼り付け用!V26)</f>
        <v/>
      </c>
      <c r="S26" s="24" t="str">
        <f>IF(アンケート結果貼り付け用!W26="","",アンケート結果貼り付け用!W26)</f>
        <v/>
      </c>
      <c r="T26" s="24" t="str">
        <f>IF(アンケート結果貼り付け用!X26="","",アンケート結果貼り付け用!X26)</f>
        <v/>
      </c>
      <c r="U26" s="24" t="str">
        <f>IF(アンケート結果貼り付け用!Y26="","",アンケート結果貼り付け用!Y26)</f>
        <v/>
      </c>
      <c r="V26" s="24" t="str">
        <f>IF(アンケート結果貼り付け用!Z26="","",アンケート結果貼り付け用!Z26)</f>
        <v/>
      </c>
      <c r="W26" s="24" t="str">
        <f>IF(アンケート結果貼り付け用!AA26="","",アンケート結果貼り付け用!AA26)</f>
        <v/>
      </c>
      <c r="X26" s="24" t="str">
        <f>IF(アンケート結果貼り付け用!AB26="","",アンケート結果貼り付け用!AB26)</f>
        <v/>
      </c>
      <c r="Y26" s="24" t="str">
        <f>IF(アンケート結果貼り付け用!AC26="","",アンケート結果貼り付け用!AC26)</f>
        <v/>
      </c>
      <c r="Z26" s="24" t="str">
        <f>IF(アンケート結果貼り付け用!AD26="","",アンケート結果貼り付け用!AD26)</f>
        <v/>
      </c>
      <c r="AA26" s="24" t="str">
        <f>IF(アンケート結果貼り付け用!AE26="","",アンケート結果貼り付け用!AE26)</f>
        <v/>
      </c>
      <c r="AB26" s="24" t="str">
        <f>IF(アンケート結果貼り付け用!AF26="","",アンケート結果貼り付け用!AF26)</f>
        <v/>
      </c>
      <c r="AC26" s="24" t="str">
        <f>IF(アンケート結果貼り付け用!AG26="","",アンケート結果貼り付け用!AG26)</f>
        <v/>
      </c>
      <c r="AD26" s="24" t="str">
        <f>IF(アンケート結果貼り付け用!AH26="","",アンケート結果貼り付け用!AH26)</f>
        <v/>
      </c>
      <c r="AE26" s="24" t="str">
        <f>IF(アンケート結果貼り付け用!AI26="","",アンケート結果貼り付け用!AI26)</f>
        <v/>
      </c>
      <c r="AF26" s="24" t="str">
        <f>IF(アンケート結果貼り付け用!AJ26="","",アンケート結果貼り付け用!AJ26)</f>
        <v/>
      </c>
      <c r="AG26" s="24" t="str">
        <f>IF(アンケート結果貼り付け用!AK26="","",アンケート結果貼り付け用!AK26)</f>
        <v/>
      </c>
      <c r="AH26" s="24" t="str">
        <f>IF(アンケート結果貼り付け用!AL26="","",アンケート結果貼り付け用!AL26)</f>
        <v/>
      </c>
      <c r="AI26" s="24" t="str">
        <f>IF(アンケート結果貼り付け用!AM26="","",アンケート結果貼り付け用!AM26)</f>
        <v/>
      </c>
      <c r="AJ26" s="24" t="str">
        <f>IF(アンケート結果貼り付け用!AN26="","",アンケート結果貼り付け用!AN26)</f>
        <v/>
      </c>
      <c r="AK26" s="24" t="str">
        <f>IF(アンケート結果貼り付け用!AO26="","",アンケート結果貼り付け用!AO26)</f>
        <v/>
      </c>
      <c r="AL26" s="24" t="str">
        <f>IF(アンケート結果貼り付け用!AP26="","",アンケート結果貼り付け用!AP26)</f>
        <v/>
      </c>
      <c r="AM26" s="24" t="str">
        <f>IF(アンケート結果貼り付け用!AQ26="","",アンケート結果貼り付け用!AQ26)</f>
        <v/>
      </c>
      <c r="AN26" s="24" t="str">
        <f>IF(アンケート結果貼り付け用!AR26="","",アンケート結果貼り付け用!AR26)</f>
        <v/>
      </c>
      <c r="AO26" s="24" t="str">
        <f>IF(アンケート結果貼り付け用!AS26="","",アンケート結果貼り付け用!AS26)</f>
        <v/>
      </c>
      <c r="AP26" s="24" t="str">
        <f>IF(アンケート結果貼り付け用!AT26="","",アンケート結果貼り付け用!AT26)</f>
        <v/>
      </c>
      <c r="AQ26" s="24" t="str">
        <f>IF(アンケート結果貼り付け用!AU26="","",アンケート結果貼り付け用!AU26)</f>
        <v/>
      </c>
      <c r="AR26" s="24" t="str">
        <f>IF(アンケート結果貼り付け用!AV26="","",アンケート結果貼り付け用!AV26)</f>
        <v/>
      </c>
      <c r="AS26" s="24" t="str">
        <f>IF(アンケート結果貼り付け用!AW26="","",アンケート結果貼り付け用!AW26)</f>
        <v/>
      </c>
      <c r="AT26" s="24" t="str">
        <f>IF(アンケート結果貼り付け用!AX26="","",アンケート結果貼り付け用!AX26)</f>
        <v/>
      </c>
      <c r="AU26" s="24" t="str">
        <f>IF(アンケート結果貼り付け用!AY26="","",アンケート結果貼り付け用!AY26)</f>
        <v/>
      </c>
      <c r="AV26" s="24" t="str">
        <f>IF(アンケート結果貼り付け用!AZ26="","",アンケート結果貼り付け用!AZ26)</f>
        <v/>
      </c>
      <c r="AW26" s="24" t="str">
        <f>IF(アンケート結果貼り付け用!BA26="","",アンケート結果貼り付け用!BA26)</f>
        <v/>
      </c>
      <c r="AX26" s="24" t="str">
        <f>IF(アンケート結果貼り付け用!BB26="","",アンケート結果貼り付け用!BB26)</f>
        <v/>
      </c>
      <c r="AY26" s="24" t="str">
        <f>IF(アンケート結果貼り付け用!BC26="","",アンケート結果貼り付け用!BC26)</f>
        <v/>
      </c>
      <c r="AZ26" s="36" t="str">
        <f>IF(アンケート結果貼り付け用!BD26="","",アンケート結果貼り付け用!BD26*0.4)</f>
        <v/>
      </c>
      <c r="BA26" s="31"/>
      <c r="BB26" s="28" t="str">
        <f t="shared" si="7"/>
        <v/>
      </c>
      <c r="BC26" s="28" t="str">
        <f t="shared" si="8"/>
        <v/>
      </c>
      <c r="BD26" s="43" t="str">
        <f t="shared" si="9"/>
        <v/>
      </c>
      <c r="BE26" s="43" t="str">
        <f t="shared" si="10"/>
        <v/>
      </c>
      <c r="BF26" s="43" t="str">
        <f t="shared" si="11"/>
        <v/>
      </c>
      <c r="BG26" s="43" t="str">
        <f t="shared" si="12"/>
        <v/>
      </c>
      <c r="BI26" s="43" t="str">
        <f>IF(A26="","",IF(SUMPRODUCT(($H$2:$AZ$2=$BI$3)*(H26:AZ26=""))&gt;0,"",SUMIF($H$2:$AZ$2,$BI$3,H26:AZ26)*25/設定シート!$R$5))</f>
        <v/>
      </c>
      <c r="BJ26" s="43" t="str">
        <f>IF(A26="","",IF(SUMPRODUCT(($H$2:$AZ$2=$BJ$3)*(H26:AZ26=""))&gt;0,"",SUMIF($H$2:$AZ$2,$BJ$3,H26:AZ26)*25/設定シート!$R$6))</f>
        <v/>
      </c>
      <c r="BK26" s="43" t="str">
        <f>IF(A26="","",IF(SUMPRODUCT(($H$2:$AZ$2=$BK$3)*(H26:AZ26=""))&gt;0,"",SUMIF($H$2:$AZ$2,$BK$3,H26:AZ26)*25/設定シート!$R$7))</f>
        <v/>
      </c>
      <c r="BL26" s="43" t="str">
        <f>IF(A26="","",IF(SUMPRODUCT(($H$2:$AZ$2=$BL$3)*(H26:AZ26=""))&gt;0,"",SUMIF($H$2:$AZ$2,$BL$3,H26:AZ26)*25/設定シート!$R$8))</f>
        <v/>
      </c>
      <c r="BM26" s="43" t="str">
        <f>IF(A26="","",IF(SUMPRODUCT(($H$2:$AZ$2=$BM$3)*(H26:AZ26=""))&gt;0,"",SUMIF($H$2:$AZ$2,$BM$3,H26:AZ26)*25/設定シート!$R$9))</f>
        <v/>
      </c>
      <c r="BN26" s="43" t="str">
        <f>IF(A26="","",IF(SUMPRODUCT(($H$2:$AZ$2=$BN$3)*(H26:AZ26=""))&gt;0,"",SUMIF($H$2:$AZ$2,$BN$3,H26:AZ26)*25/設定シート!$R$10))</f>
        <v/>
      </c>
    </row>
    <row r="27" spans="1:66" x14ac:dyDescent="0.15">
      <c r="A27" s="29" t="str">
        <f>IF(アンケート結果貼り付け用!A27="","",アンケート結果貼り付け用!A27)</f>
        <v/>
      </c>
      <c r="B27" s="29" t="str">
        <f>IF(アンケート結果貼り付け用!B27="","",アンケート結果貼り付け用!B27)</f>
        <v/>
      </c>
      <c r="C27" s="29" t="str">
        <f>IF(アンケート結果貼り付け用!C27="","",アンケート結果貼り付け用!C27)</f>
        <v/>
      </c>
      <c r="D27" s="29" t="str">
        <f>IF(アンケート結果貼り付け用!D27="","",アンケート結果貼り付け用!D27)</f>
        <v/>
      </c>
      <c r="E27" s="34" t="str">
        <f>IF(アンケート結果貼り付け用!BF27="","",アンケート結果貼り付け用!BF27)</f>
        <v xml:space="preserve">  </v>
      </c>
      <c r="F27" s="42"/>
      <c r="G27" s="39"/>
      <c r="H27" s="24" t="str">
        <f>IF(アンケート結果貼り付け用!L27="","",アンケート結果貼り付け用!L27)</f>
        <v/>
      </c>
      <c r="I27" s="24" t="str">
        <f>IF(アンケート結果貼り付け用!M27="","",アンケート結果貼り付け用!M27)</f>
        <v/>
      </c>
      <c r="J27" s="36" t="str">
        <f>IF(アンケート結果貼り付け用!N27="","",(10-アンケート結果貼り付け用!N27)*0.4)</f>
        <v/>
      </c>
      <c r="K27" s="24" t="str">
        <f>IF(アンケート結果貼り付け用!O27="","",アンケート結果貼り付け用!O27)</f>
        <v/>
      </c>
      <c r="L27" s="24" t="str">
        <f>IF(アンケート結果貼り付け用!P27="","",アンケート結果貼り付け用!P27)</f>
        <v/>
      </c>
      <c r="M27" s="24" t="str">
        <f>IF(アンケート結果貼り付け用!Q27="","",アンケート結果貼り付け用!Q27)</f>
        <v/>
      </c>
      <c r="N27" s="24" t="str">
        <f>IF(アンケート結果貼り付け用!R27="","",アンケート結果貼り付け用!R27)</f>
        <v/>
      </c>
      <c r="O27" s="24" t="str">
        <f>IF(アンケート結果貼り付け用!S27="","",アンケート結果貼り付け用!S27)</f>
        <v/>
      </c>
      <c r="P27" s="24" t="str">
        <f>IF(アンケート結果貼り付け用!T27="","",アンケート結果貼り付け用!T27)</f>
        <v/>
      </c>
      <c r="Q27" s="24" t="str">
        <f>IF(アンケート結果貼り付け用!U27="","",アンケート結果貼り付け用!U27)</f>
        <v/>
      </c>
      <c r="R27" s="24" t="str">
        <f>IF(アンケート結果貼り付け用!V27="","",アンケート結果貼り付け用!V27)</f>
        <v/>
      </c>
      <c r="S27" s="24" t="str">
        <f>IF(アンケート結果貼り付け用!W27="","",アンケート結果貼り付け用!W27)</f>
        <v/>
      </c>
      <c r="T27" s="24" t="str">
        <f>IF(アンケート結果貼り付け用!X27="","",アンケート結果貼り付け用!X27)</f>
        <v/>
      </c>
      <c r="U27" s="24" t="str">
        <f>IF(アンケート結果貼り付け用!Y27="","",アンケート結果貼り付け用!Y27)</f>
        <v/>
      </c>
      <c r="V27" s="24" t="str">
        <f>IF(アンケート結果貼り付け用!Z27="","",アンケート結果貼り付け用!Z27)</f>
        <v/>
      </c>
      <c r="W27" s="24" t="str">
        <f>IF(アンケート結果貼り付け用!AA27="","",アンケート結果貼り付け用!AA27)</f>
        <v/>
      </c>
      <c r="X27" s="24" t="str">
        <f>IF(アンケート結果貼り付け用!AB27="","",アンケート結果貼り付け用!AB27)</f>
        <v/>
      </c>
      <c r="Y27" s="24" t="str">
        <f>IF(アンケート結果貼り付け用!AC27="","",アンケート結果貼り付け用!AC27)</f>
        <v/>
      </c>
      <c r="Z27" s="24" t="str">
        <f>IF(アンケート結果貼り付け用!AD27="","",アンケート結果貼り付け用!AD27)</f>
        <v/>
      </c>
      <c r="AA27" s="24" t="str">
        <f>IF(アンケート結果貼り付け用!AE27="","",アンケート結果貼り付け用!AE27)</f>
        <v/>
      </c>
      <c r="AB27" s="24" t="str">
        <f>IF(アンケート結果貼り付け用!AF27="","",アンケート結果貼り付け用!AF27)</f>
        <v/>
      </c>
      <c r="AC27" s="24" t="str">
        <f>IF(アンケート結果貼り付け用!AG27="","",アンケート結果貼り付け用!AG27)</f>
        <v/>
      </c>
      <c r="AD27" s="24" t="str">
        <f>IF(アンケート結果貼り付け用!AH27="","",アンケート結果貼り付け用!AH27)</f>
        <v/>
      </c>
      <c r="AE27" s="24" t="str">
        <f>IF(アンケート結果貼り付け用!AI27="","",アンケート結果貼り付け用!AI27)</f>
        <v/>
      </c>
      <c r="AF27" s="24" t="str">
        <f>IF(アンケート結果貼り付け用!AJ27="","",アンケート結果貼り付け用!AJ27)</f>
        <v/>
      </c>
      <c r="AG27" s="24" t="str">
        <f>IF(アンケート結果貼り付け用!AK27="","",アンケート結果貼り付け用!AK27)</f>
        <v/>
      </c>
      <c r="AH27" s="24" t="str">
        <f>IF(アンケート結果貼り付け用!AL27="","",アンケート結果貼り付け用!AL27)</f>
        <v/>
      </c>
      <c r="AI27" s="24" t="str">
        <f>IF(アンケート結果貼り付け用!AM27="","",アンケート結果貼り付け用!AM27)</f>
        <v/>
      </c>
      <c r="AJ27" s="24" t="str">
        <f>IF(アンケート結果貼り付け用!AN27="","",アンケート結果貼り付け用!AN27)</f>
        <v/>
      </c>
      <c r="AK27" s="24" t="str">
        <f>IF(アンケート結果貼り付け用!AO27="","",アンケート結果貼り付け用!AO27)</f>
        <v/>
      </c>
      <c r="AL27" s="24" t="str">
        <f>IF(アンケート結果貼り付け用!AP27="","",アンケート結果貼り付け用!AP27)</f>
        <v/>
      </c>
      <c r="AM27" s="24" t="str">
        <f>IF(アンケート結果貼り付け用!AQ27="","",アンケート結果貼り付け用!AQ27)</f>
        <v/>
      </c>
      <c r="AN27" s="24" t="str">
        <f>IF(アンケート結果貼り付け用!AR27="","",アンケート結果貼り付け用!AR27)</f>
        <v/>
      </c>
      <c r="AO27" s="24" t="str">
        <f>IF(アンケート結果貼り付け用!AS27="","",アンケート結果貼り付け用!AS27)</f>
        <v/>
      </c>
      <c r="AP27" s="24" t="str">
        <f>IF(アンケート結果貼り付け用!AT27="","",アンケート結果貼り付け用!AT27)</f>
        <v/>
      </c>
      <c r="AQ27" s="24" t="str">
        <f>IF(アンケート結果貼り付け用!AU27="","",アンケート結果貼り付け用!AU27)</f>
        <v/>
      </c>
      <c r="AR27" s="24" t="str">
        <f>IF(アンケート結果貼り付け用!AV27="","",アンケート結果貼り付け用!AV27)</f>
        <v/>
      </c>
      <c r="AS27" s="24" t="str">
        <f>IF(アンケート結果貼り付け用!AW27="","",アンケート結果貼り付け用!AW27)</f>
        <v/>
      </c>
      <c r="AT27" s="24" t="str">
        <f>IF(アンケート結果貼り付け用!AX27="","",アンケート結果貼り付け用!AX27)</f>
        <v/>
      </c>
      <c r="AU27" s="24" t="str">
        <f>IF(アンケート結果貼り付け用!AY27="","",アンケート結果貼り付け用!AY27)</f>
        <v/>
      </c>
      <c r="AV27" s="24" t="str">
        <f>IF(アンケート結果貼り付け用!AZ27="","",アンケート結果貼り付け用!AZ27)</f>
        <v/>
      </c>
      <c r="AW27" s="24" t="str">
        <f>IF(アンケート結果貼り付け用!BA27="","",アンケート結果貼り付け用!BA27)</f>
        <v/>
      </c>
      <c r="AX27" s="24" t="str">
        <f>IF(アンケート結果貼り付け用!BB27="","",アンケート結果貼り付け用!BB27)</f>
        <v/>
      </c>
      <c r="AY27" s="24" t="str">
        <f>IF(アンケート結果貼り付け用!BC27="","",アンケート結果貼り付け用!BC27)</f>
        <v/>
      </c>
      <c r="AZ27" s="36" t="str">
        <f>IF(アンケート結果貼り付け用!BD27="","",アンケート結果貼り付け用!BD27*0.4)</f>
        <v/>
      </c>
      <c r="BA27" s="31"/>
      <c r="BB27" s="28" t="str">
        <f t="shared" si="7"/>
        <v/>
      </c>
      <c r="BC27" s="28" t="str">
        <f t="shared" si="8"/>
        <v/>
      </c>
      <c r="BD27" s="43" t="str">
        <f t="shared" si="9"/>
        <v/>
      </c>
      <c r="BE27" s="43" t="str">
        <f t="shared" si="10"/>
        <v/>
      </c>
      <c r="BF27" s="43" t="str">
        <f t="shared" si="11"/>
        <v/>
      </c>
      <c r="BG27" s="43" t="str">
        <f t="shared" si="12"/>
        <v/>
      </c>
      <c r="BI27" s="43" t="str">
        <f>IF(A27="","",IF(SUMPRODUCT(($H$2:$AZ$2=$BI$3)*(H27:AZ27=""))&gt;0,"",SUMIF($H$2:$AZ$2,$BI$3,H27:AZ27)*25/設定シート!$R$5))</f>
        <v/>
      </c>
      <c r="BJ27" s="43" t="str">
        <f>IF(A27="","",IF(SUMPRODUCT(($H$2:$AZ$2=$BJ$3)*(H27:AZ27=""))&gt;0,"",SUMIF($H$2:$AZ$2,$BJ$3,H27:AZ27)*25/設定シート!$R$6))</f>
        <v/>
      </c>
      <c r="BK27" s="43" t="str">
        <f>IF(A27="","",IF(SUMPRODUCT(($H$2:$AZ$2=$BK$3)*(H27:AZ27=""))&gt;0,"",SUMIF($H$2:$AZ$2,$BK$3,H27:AZ27)*25/設定シート!$R$7))</f>
        <v/>
      </c>
      <c r="BL27" s="43" t="str">
        <f>IF(A27="","",IF(SUMPRODUCT(($H$2:$AZ$2=$BL$3)*(H27:AZ27=""))&gt;0,"",SUMIF($H$2:$AZ$2,$BL$3,H27:AZ27)*25/設定シート!$R$8))</f>
        <v/>
      </c>
      <c r="BM27" s="43" t="str">
        <f>IF(A27="","",IF(SUMPRODUCT(($H$2:$AZ$2=$BM$3)*(H27:AZ27=""))&gt;0,"",SUMIF($H$2:$AZ$2,$BM$3,H27:AZ27)*25/設定シート!$R$9))</f>
        <v/>
      </c>
      <c r="BN27" s="43" t="str">
        <f>IF(A27="","",IF(SUMPRODUCT(($H$2:$AZ$2=$BN$3)*(H27:AZ27=""))&gt;0,"",SUMIF($H$2:$AZ$2,$BN$3,H27:AZ27)*25/設定シート!$R$10))</f>
        <v/>
      </c>
    </row>
    <row r="28" spans="1:66" x14ac:dyDescent="0.15">
      <c r="A28" s="29" t="str">
        <f>IF(アンケート結果貼り付け用!A28="","",アンケート結果貼り付け用!A28)</f>
        <v/>
      </c>
      <c r="B28" s="29" t="str">
        <f>IF(アンケート結果貼り付け用!B28="","",アンケート結果貼り付け用!B28)</f>
        <v/>
      </c>
      <c r="C28" s="29" t="str">
        <f>IF(アンケート結果貼り付け用!C28="","",アンケート結果貼り付け用!C28)</f>
        <v/>
      </c>
      <c r="D28" s="29" t="str">
        <f>IF(アンケート結果貼り付け用!D28="","",アンケート結果貼り付け用!D28)</f>
        <v/>
      </c>
      <c r="E28" s="34" t="str">
        <f>IF(アンケート結果貼り付け用!BF28="","",アンケート結果貼り付け用!BF28)</f>
        <v xml:space="preserve">  </v>
      </c>
      <c r="F28" s="42"/>
      <c r="G28" s="39"/>
      <c r="H28" s="24" t="str">
        <f>IF(アンケート結果貼り付け用!L28="","",アンケート結果貼り付け用!L28)</f>
        <v/>
      </c>
      <c r="I28" s="24" t="str">
        <f>IF(アンケート結果貼り付け用!M28="","",アンケート結果貼り付け用!M28)</f>
        <v/>
      </c>
      <c r="J28" s="36" t="str">
        <f>IF(アンケート結果貼り付け用!N28="","",(10-アンケート結果貼り付け用!N28)*0.4)</f>
        <v/>
      </c>
      <c r="K28" s="24" t="str">
        <f>IF(アンケート結果貼り付け用!O28="","",アンケート結果貼り付け用!O28)</f>
        <v/>
      </c>
      <c r="L28" s="24" t="str">
        <f>IF(アンケート結果貼り付け用!P28="","",アンケート結果貼り付け用!P28)</f>
        <v/>
      </c>
      <c r="M28" s="24" t="str">
        <f>IF(アンケート結果貼り付け用!Q28="","",アンケート結果貼り付け用!Q28)</f>
        <v/>
      </c>
      <c r="N28" s="24" t="str">
        <f>IF(アンケート結果貼り付け用!R28="","",アンケート結果貼り付け用!R28)</f>
        <v/>
      </c>
      <c r="O28" s="24" t="str">
        <f>IF(アンケート結果貼り付け用!S28="","",アンケート結果貼り付け用!S28)</f>
        <v/>
      </c>
      <c r="P28" s="24" t="str">
        <f>IF(アンケート結果貼り付け用!T28="","",アンケート結果貼り付け用!T28)</f>
        <v/>
      </c>
      <c r="Q28" s="24" t="str">
        <f>IF(アンケート結果貼り付け用!U28="","",アンケート結果貼り付け用!U28)</f>
        <v/>
      </c>
      <c r="R28" s="24" t="str">
        <f>IF(アンケート結果貼り付け用!V28="","",アンケート結果貼り付け用!V28)</f>
        <v/>
      </c>
      <c r="S28" s="24" t="str">
        <f>IF(アンケート結果貼り付け用!W28="","",アンケート結果貼り付け用!W28)</f>
        <v/>
      </c>
      <c r="T28" s="24" t="str">
        <f>IF(アンケート結果貼り付け用!X28="","",アンケート結果貼り付け用!X28)</f>
        <v/>
      </c>
      <c r="U28" s="24" t="str">
        <f>IF(アンケート結果貼り付け用!Y28="","",アンケート結果貼り付け用!Y28)</f>
        <v/>
      </c>
      <c r="V28" s="24" t="str">
        <f>IF(アンケート結果貼り付け用!Z28="","",アンケート結果貼り付け用!Z28)</f>
        <v/>
      </c>
      <c r="W28" s="24" t="str">
        <f>IF(アンケート結果貼り付け用!AA28="","",アンケート結果貼り付け用!AA28)</f>
        <v/>
      </c>
      <c r="X28" s="24" t="str">
        <f>IF(アンケート結果貼り付け用!AB28="","",アンケート結果貼り付け用!AB28)</f>
        <v/>
      </c>
      <c r="Y28" s="24" t="str">
        <f>IF(アンケート結果貼り付け用!AC28="","",アンケート結果貼り付け用!AC28)</f>
        <v/>
      </c>
      <c r="Z28" s="24" t="str">
        <f>IF(アンケート結果貼り付け用!AD28="","",アンケート結果貼り付け用!AD28)</f>
        <v/>
      </c>
      <c r="AA28" s="24" t="str">
        <f>IF(アンケート結果貼り付け用!AE28="","",アンケート結果貼り付け用!AE28)</f>
        <v/>
      </c>
      <c r="AB28" s="24" t="str">
        <f>IF(アンケート結果貼り付け用!AF28="","",アンケート結果貼り付け用!AF28)</f>
        <v/>
      </c>
      <c r="AC28" s="24" t="str">
        <f>IF(アンケート結果貼り付け用!AG28="","",アンケート結果貼り付け用!AG28)</f>
        <v/>
      </c>
      <c r="AD28" s="24" t="str">
        <f>IF(アンケート結果貼り付け用!AH28="","",アンケート結果貼り付け用!AH28)</f>
        <v/>
      </c>
      <c r="AE28" s="24" t="str">
        <f>IF(アンケート結果貼り付け用!AI28="","",アンケート結果貼り付け用!AI28)</f>
        <v/>
      </c>
      <c r="AF28" s="24" t="str">
        <f>IF(アンケート結果貼り付け用!AJ28="","",アンケート結果貼り付け用!AJ28)</f>
        <v/>
      </c>
      <c r="AG28" s="24" t="str">
        <f>IF(アンケート結果貼り付け用!AK28="","",アンケート結果貼り付け用!AK28)</f>
        <v/>
      </c>
      <c r="AH28" s="24" t="str">
        <f>IF(アンケート結果貼り付け用!AL28="","",アンケート結果貼り付け用!AL28)</f>
        <v/>
      </c>
      <c r="AI28" s="24" t="str">
        <f>IF(アンケート結果貼り付け用!AM28="","",アンケート結果貼り付け用!AM28)</f>
        <v/>
      </c>
      <c r="AJ28" s="24" t="str">
        <f>IF(アンケート結果貼り付け用!AN28="","",アンケート結果貼り付け用!AN28)</f>
        <v/>
      </c>
      <c r="AK28" s="24" t="str">
        <f>IF(アンケート結果貼り付け用!AO28="","",アンケート結果貼り付け用!AO28)</f>
        <v/>
      </c>
      <c r="AL28" s="24" t="str">
        <f>IF(アンケート結果貼り付け用!AP28="","",アンケート結果貼り付け用!AP28)</f>
        <v/>
      </c>
      <c r="AM28" s="24" t="str">
        <f>IF(アンケート結果貼り付け用!AQ28="","",アンケート結果貼り付け用!AQ28)</f>
        <v/>
      </c>
      <c r="AN28" s="24" t="str">
        <f>IF(アンケート結果貼り付け用!AR28="","",アンケート結果貼り付け用!AR28)</f>
        <v/>
      </c>
      <c r="AO28" s="24" t="str">
        <f>IF(アンケート結果貼り付け用!AS28="","",アンケート結果貼り付け用!AS28)</f>
        <v/>
      </c>
      <c r="AP28" s="24" t="str">
        <f>IF(アンケート結果貼り付け用!AT28="","",アンケート結果貼り付け用!AT28)</f>
        <v/>
      </c>
      <c r="AQ28" s="24" t="str">
        <f>IF(アンケート結果貼り付け用!AU28="","",アンケート結果貼り付け用!AU28)</f>
        <v/>
      </c>
      <c r="AR28" s="24" t="str">
        <f>IF(アンケート結果貼り付け用!AV28="","",アンケート結果貼り付け用!AV28)</f>
        <v/>
      </c>
      <c r="AS28" s="24" t="str">
        <f>IF(アンケート結果貼り付け用!AW28="","",アンケート結果貼り付け用!AW28)</f>
        <v/>
      </c>
      <c r="AT28" s="24" t="str">
        <f>IF(アンケート結果貼り付け用!AX28="","",アンケート結果貼り付け用!AX28)</f>
        <v/>
      </c>
      <c r="AU28" s="24" t="str">
        <f>IF(アンケート結果貼り付け用!AY28="","",アンケート結果貼り付け用!AY28)</f>
        <v/>
      </c>
      <c r="AV28" s="24" t="str">
        <f>IF(アンケート結果貼り付け用!AZ28="","",アンケート結果貼り付け用!AZ28)</f>
        <v/>
      </c>
      <c r="AW28" s="24" t="str">
        <f>IF(アンケート結果貼り付け用!BA28="","",アンケート結果貼り付け用!BA28)</f>
        <v/>
      </c>
      <c r="AX28" s="24" t="str">
        <f>IF(アンケート結果貼り付け用!BB28="","",アンケート結果貼り付け用!BB28)</f>
        <v/>
      </c>
      <c r="AY28" s="24" t="str">
        <f>IF(アンケート結果貼り付け用!BC28="","",アンケート結果貼り付け用!BC28)</f>
        <v/>
      </c>
      <c r="AZ28" s="36" t="str">
        <f>IF(アンケート結果貼り付け用!BD28="","",アンケート結果貼り付け用!BD28*0.4)</f>
        <v/>
      </c>
      <c r="BA28" s="31"/>
      <c r="BB28" s="28" t="str">
        <f t="shared" si="7"/>
        <v/>
      </c>
      <c r="BC28" s="28" t="str">
        <f t="shared" si="8"/>
        <v/>
      </c>
      <c r="BD28" s="43" t="str">
        <f t="shared" si="9"/>
        <v/>
      </c>
      <c r="BE28" s="43" t="str">
        <f t="shared" si="10"/>
        <v/>
      </c>
      <c r="BF28" s="43" t="str">
        <f t="shared" si="11"/>
        <v/>
      </c>
      <c r="BG28" s="43" t="str">
        <f t="shared" si="12"/>
        <v/>
      </c>
      <c r="BI28" s="43" t="str">
        <f>IF(A28="","",IF(SUMPRODUCT(($H$2:$AZ$2=$BI$3)*(H28:AZ28=""))&gt;0,"",SUMIF($H$2:$AZ$2,$BI$3,H28:AZ28)*25/設定シート!$R$5))</f>
        <v/>
      </c>
      <c r="BJ28" s="43" t="str">
        <f>IF(A28="","",IF(SUMPRODUCT(($H$2:$AZ$2=$BJ$3)*(H28:AZ28=""))&gt;0,"",SUMIF($H$2:$AZ$2,$BJ$3,H28:AZ28)*25/設定シート!$R$6))</f>
        <v/>
      </c>
      <c r="BK28" s="43" t="str">
        <f>IF(A28="","",IF(SUMPRODUCT(($H$2:$AZ$2=$BK$3)*(H28:AZ28=""))&gt;0,"",SUMIF($H$2:$AZ$2,$BK$3,H28:AZ28)*25/設定シート!$R$7))</f>
        <v/>
      </c>
      <c r="BL28" s="43" t="str">
        <f>IF(A28="","",IF(SUMPRODUCT(($H$2:$AZ$2=$BL$3)*(H28:AZ28=""))&gt;0,"",SUMIF($H$2:$AZ$2,$BL$3,H28:AZ28)*25/設定シート!$R$8))</f>
        <v/>
      </c>
      <c r="BM28" s="43" t="str">
        <f>IF(A28="","",IF(SUMPRODUCT(($H$2:$AZ$2=$BM$3)*(H28:AZ28=""))&gt;0,"",SUMIF($H$2:$AZ$2,$BM$3,H28:AZ28)*25/設定シート!$R$9))</f>
        <v/>
      </c>
      <c r="BN28" s="43" t="str">
        <f>IF(A28="","",IF(SUMPRODUCT(($H$2:$AZ$2=$BN$3)*(H28:AZ28=""))&gt;0,"",SUMIF($H$2:$AZ$2,$BN$3,H28:AZ28)*25/設定シート!$R$10))</f>
        <v/>
      </c>
    </row>
    <row r="29" spans="1:66" x14ac:dyDescent="0.15">
      <c r="A29" s="29" t="str">
        <f>IF(アンケート結果貼り付け用!A29="","",アンケート結果貼り付け用!A29)</f>
        <v/>
      </c>
      <c r="B29" s="29" t="str">
        <f>IF(アンケート結果貼り付け用!B29="","",アンケート結果貼り付け用!B29)</f>
        <v/>
      </c>
      <c r="C29" s="29" t="str">
        <f>IF(アンケート結果貼り付け用!C29="","",アンケート結果貼り付け用!C29)</f>
        <v/>
      </c>
      <c r="D29" s="29" t="str">
        <f>IF(アンケート結果貼り付け用!D29="","",アンケート結果貼り付け用!D29)</f>
        <v/>
      </c>
      <c r="E29" s="34" t="str">
        <f>IF(アンケート結果貼り付け用!BF29="","",アンケート結果貼り付け用!BF29)</f>
        <v xml:space="preserve">  </v>
      </c>
      <c r="F29" s="42"/>
      <c r="G29" s="39"/>
      <c r="H29" s="24" t="str">
        <f>IF(アンケート結果貼り付け用!L29="","",アンケート結果貼り付け用!L29)</f>
        <v/>
      </c>
      <c r="I29" s="24" t="str">
        <f>IF(アンケート結果貼り付け用!M29="","",アンケート結果貼り付け用!M29)</f>
        <v/>
      </c>
      <c r="J29" s="36" t="str">
        <f>IF(アンケート結果貼り付け用!N29="","",(10-アンケート結果貼り付け用!N29)*0.4)</f>
        <v/>
      </c>
      <c r="K29" s="24" t="str">
        <f>IF(アンケート結果貼り付け用!O29="","",アンケート結果貼り付け用!O29)</f>
        <v/>
      </c>
      <c r="L29" s="24" t="str">
        <f>IF(アンケート結果貼り付け用!P29="","",アンケート結果貼り付け用!P29)</f>
        <v/>
      </c>
      <c r="M29" s="24" t="str">
        <f>IF(アンケート結果貼り付け用!Q29="","",アンケート結果貼り付け用!Q29)</f>
        <v/>
      </c>
      <c r="N29" s="24" t="str">
        <f>IF(アンケート結果貼り付け用!R29="","",アンケート結果貼り付け用!R29)</f>
        <v/>
      </c>
      <c r="O29" s="24" t="str">
        <f>IF(アンケート結果貼り付け用!S29="","",アンケート結果貼り付け用!S29)</f>
        <v/>
      </c>
      <c r="P29" s="24" t="str">
        <f>IF(アンケート結果貼り付け用!T29="","",アンケート結果貼り付け用!T29)</f>
        <v/>
      </c>
      <c r="Q29" s="24" t="str">
        <f>IF(アンケート結果貼り付け用!U29="","",アンケート結果貼り付け用!U29)</f>
        <v/>
      </c>
      <c r="R29" s="24" t="str">
        <f>IF(アンケート結果貼り付け用!V29="","",アンケート結果貼り付け用!V29)</f>
        <v/>
      </c>
      <c r="S29" s="24" t="str">
        <f>IF(アンケート結果貼り付け用!W29="","",アンケート結果貼り付け用!W29)</f>
        <v/>
      </c>
      <c r="T29" s="24" t="str">
        <f>IF(アンケート結果貼り付け用!X29="","",アンケート結果貼り付け用!X29)</f>
        <v/>
      </c>
      <c r="U29" s="24" t="str">
        <f>IF(アンケート結果貼り付け用!Y29="","",アンケート結果貼り付け用!Y29)</f>
        <v/>
      </c>
      <c r="V29" s="24" t="str">
        <f>IF(アンケート結果貼り付け用!Z29="","",アンケート結果貼り付け用!Z29)</f>
        <v/>
      </c>
      <c r="W29" s="24" t="str">
        <f>IF(アンケート結果貼り付け用!AA29="","",アンケート結果貼り付け用!AA29)</f>
        <v/>
      </c>
      <c r="X29" s="24" t="str">
        <f>IF(アンケート結果貼り付け用!AB29="","",アンケート結果貼り付け用!AB29)</f>
        <v/>
      </c>
      <c r="Y29" s="24" t="str">
        <f>IF(アンケート結果貼り付け用!AC29="","",アンケート結果貼り付け用!AC29)</f>
        <v/>
      </c>
      <c r="Z29" s="24" t="str">
        <f>IF(アンケート結果貼り付け用!AD29="","",アンケート結果貼り付け用!AD29)</f>
        <v/>
      </c>
      <c r="AA29" s="24" t="str">
        <f>IF(アンケート結果貼り付け用!AE29="","",アンケート結果貼り付け用!AE29)</f>
        <v/>
      </c>
      <c r="AB29" s="24" t="str">
        <f>IF(アンケート結果貼り付け用!AF29="","",アンケート結果貼り付け用!AF29)</f>
        <v/>
      </c>
      <c r="AC29" s="24" t="str">
        <f>IF(アンケート結果貼り付け用!AG29="","",アンケート結果貼り付け用!AG29)</f>
        <v/>
      </c>
      <c r="AD29" s="24" t="str">
        <f>IF(アンケート結果貼り付け用!AH29="","",アンケート結果貼り付け用!AH29)</f>
        <v/>
      </c>
      <c r="AE29" s="24" t="str">
        <f>IF(アンケート結果貼り付け用!AI29="","",アンケート結果貼り付け用!AI29)</f>
        <v/>
      </c>
      <c r="AF29" s="24" t="str">
        <f>IF(アンケート結果貼り付け用!AJ29="","",アンケート結果貼り付け用!AJ29)</f>
        <v/>
      </c>
      <c r="AG29" s="24" t="str">
        <f>IF(アンケート結果貼り付け用!AK29="","",アンケート結果貼り付け用!AK29)</f>
        <v/>
      </c>
      <c r="AH29" s="24" t="str">
        <f>IF(アンケート結果貼り付け用!AL29="","",アンケート結果貼り付け用!AL29)</f>
        <v/>
      </c>
      <c r="AI29" s="24" t="str">
        <f>IF(アンケート結果貼り付け用!AM29="","",アンケート結果貼り付け用!AM29)</f>
        <v/>
      </c>
      <c r="AJ29" s="24" t="str">
        <f>IF(アンケート結果貼り付け用!AN29="","",アンケート結果貼り付け用!AN29)</f>
        <v/>
      </c>
      <c r="AK29" s="24" t="str">
        <f>IF(アンケート結果貼り付け用!AO29="","",アンケート結果貼り付け用!AO29)</f>
        <v/>
      </c>
      <c r="AL29" s="24" t="str">
        <f>IF(アンケート結果貼り付け用!AP29="","",アンケート結果貼り付け用!AP29)</f>
        <v/>
      </c>
      <c r="AM29" s="24" t="str">
        <f>IF(アンケート結果貼り付け用!AQ29="","",アンケート結果貼り付け用!AQ29)</f>
        <v/>
      </c>
      <c r="AN29" s="24" t="str">
        <f>IF(アンケート結果貼り付け用!AR29="","",アンケート結果貼り付け用!AR29)</f>
        <v/>
      </c>
      <c r="AO29" s="24" t="str">
        <f>IF(アンケート結果貼り付け用!AS29="","",アンケート結果貼り付け用!AS29)</f>
        <v/>
      </c>
      <c r="AP29" s="24" t="str">
        <f>IF(アンケート結果貼り付け用!AT29="","",アンケート結果貼り付け用!AT29)</f>
        <v/>
      </c>
      <c r="AQ29" s="24" t="str">
        <f>IF(アンケート結果貼り付け用!AU29="","",アンケート結果貼り付け用!AU29)</f>
        <v/>
      </c>
      <c r="AR29" s="24" t="str">
        <f>IF(アンケート結果貼り付け用!AV29="","",アンケート結果貼り付け用!AV29)</f>
        <v/>
      </c>
      <c r="AS29" s="24" t="str">
        <f>IF(アンケート結果貼り付け用!AW29="","",アンケート結果貼り付け用!AW29)</f>
        <v/>
      </c>
      <c r="AT29" s="24" t="str">
        <f>IF(アンケート結果貼り付け用!AX29="","",アンケート結果貼り付け用!AX29)</f>
        <v/>
      </c>
      <c r="AU29" s="24" t="str">
        <f>IF(アンケート結果貼り付け用!AY29="","",アンケート結果貼り付け用!AY29)</f>
        <v/>
      </c>
      <c r="AV29" s="24" t="str">
        <f>IF(アンケート結果貼り付け用!AZ29="","",アンケート結果貼り付け用!AZ29)</f>
        <v/>
      </c>
      <c r="AW29" s="24" t="str">
        <f>IF(アンケート結果貼り付け用!BA29="","",アンケート結果貼り付け用!BA29)</f>
        <v/>
      </c>
      <c r="AX29" s="24" t="str">
        <f>IF(アンケート結果貼り付け用!BB29="","",アンケート結果貼り付け用!BB29)</f>
        <v/>
      </c>
      <c r="AY29" s="24" t="str">
        <f>IF(アンケート結果貼り付け用!BC29="","",アンケート結果貼り付け用!BC29)</f>
        <v/>
      </c>
      <c r="AZ29" s="36" t="str">
        <f>IF(アンケート結果貼り付け用!BD29="","",アンケート結果貼り付け用!BD29*0.4)</f>
        <v/>
      </c>
      <c r="BA29" s="31"/>
      <c r="BB29" s="28" t="str">
        <f t="shared" si="7"/>
        <v/>
      </c>
      <c r="BC29" s="28" t="str">
        <f t="shared" si="8"/>
        <v/>
      </c>
      <c r="BD29" s="43" t="str">
        <f t="shared" si="9"/>
        <v/>
      </c>
      <c r="BE29" s="43" t="str">
        <f t="shared" si="10"/>
        <v/>
      </c>
      <c r="BF29" s="43" t="str">
        <f t="shared" si="11"/>
        <v/>
      </c>
      <c r="BG29" s="43" t="str">
        <f t="shared" si="12"/>
        <v/>
      </c>
      <c r="BI29" s="43" t="str">
        <f>IF(A29="","",IF(SUMPRODUCT(($H$2:$AZ$2=$BI$3)*(H29:AZ29=""))&gt;0,"",SUMIF($H$2:$AZ$2,$BI$3,H29:AZ29)*25/設定シート!$R$5))</f>
        <v/>
      </c>
      <c r="BJ29" s="43" t="str">
        <f>IF(A29="","",IF(SUMPRODUCT(($H$2:$AZ$2=$BJ$3)*(H29:AZ29=""))&gt;0,"",SUMIF($H$2:$AZ$2,$BJ$3,H29:AZ29)*25/設定シート!$R$6))</f>
        <v/>
      </c>
      <c r="BK29" s="43" t="str">
        <f>IF(A29="","",IF(SUMPRODUCT(($H$2:$AZ$2=$BK$3)*(H29:AZ29=""))&gt;0,"",SUMIF($H$2:$AZ$2,$BK$3,H29:AZ29)*25/設定シート!$R$7))</f>
        <v/>
      </c>
      <c r="BL29" s="43" t="str">
        <f>IF(A29="","",IF(SUMPRODUCT(($H$2:$AZ$2=$BL$3)*(H29:AZ29=""))&gt;0,"",SUMIF($H$2:$AZ$2,$BL$3,H29:AZ29)*25/設定シート!$R$8))</f>
        <v/>
      </c>
      <c r="BM29" s="43" t="str">
        <f>IF(A29="","",IF(SUMPRODUCT(($H$2:$AZ$2=$BM$3)*(H29:AZ29=""))&gt;0,"",SUMIF($H$2:$AZ$2,$BM$3,H29:AZ29)*25/設定シート!$R$9))</f>
        <v/>
      </c>
      <c r="BN29" s="43" t="str">
        <f>IF(A29="","",IF(SUMPRODUCT(($H$2:$AZ$2=$BN$3)*(H29:AZ29=""))&gt;0,"",SUMIF($H$2:$AZ$2,$BN$3,H29:AZ29)*25/設定シート!$R$10))</f>
        <v/>
      </c>
    </row>
    <row r="30" spans="1:66" x14ac:dyDescent="0.15">
      <c r="A30" s="29" t="str">
        <f>IF(アンケート結果貼り付け用!A30="","",アンケート結果貼り付け用!A30)</f>
        <v/>
      </c>
      <c r="B30" s="29" t="str">
        <f>IF(アンケート結果貼り付け用!B30="","",アンケート結果貼り付け用!B30)</f>
        <v/>
      </c>
      <c r="C30" s="29" t="str">
        <f>IF(アンケート結果貼り付け用!C30="","",アンケート結果貼り付け用!C30)</f>
        <v/>
      </c>
      <c r="D30" s="29" t="str">
        <f>IF(アンケート結果貼り付け用!D30="","",アンケート結果貼り付け用!D30)</f>
        <v/>
      </c>
      <c r="E30" s="34" t="str">
        <f>IF(アンケート結果貼り付け用!BF30="","",アンケート結果貼り付け用!BF30)</f>
        <v xml:space="preserve">  </v>
      </c>
      <c r="F30" s="42"/>
      <c r="G30" s="39"/>
      <c r="H30" s="24" t="str">
        <f>IF(アンケート結果貼り付け用!L30="","",アンケート結果貼り付け用!L30)</f>
        <v/>
      </c>
      <c r="I30" s="24" t="str">
        <f>IF(アンケート結果貼り付け用!M30="","",アンケート結果貼り付け用!M30)</f>
        <v/>
      </c>
      <c r="J30" s="36" t="str">
        <f>IF(アンケート結果貼り付け用!N30="","",(10-アンケート結果貼り付け用!N30)*0.4)</f>
        <v/>
      </c>
      <c r="K30" s="24" t="str">
        <f>IF(アンケート結果貼り付け用!O30="","",アンケート結果貼り付け用!O30)</f>
        <v/>
      </c>
      <c r="L30" s="24" t="str">
        <f>IF(アンケート結果貼り付け用!P30="","",アンケート結果貼り付け用!P30)</f>
        <v/>
      </c>
      <c r="M30" s="24" t="str">
        <f>IF(アンケート結果貼り付け用!Q30="","",アンケート結果貼り付け用!Q30)</f>
        <v/>
      </c>
      <c r="N30" s="24" t="str">
        <f>IF(アンケート結果貼り付け用!R30="","",アンケート結果貼り付け用!R30)</f>
        <v/>
      </c>
      <c r="O30" s="24" t="str">
        <f>IF(アンケート結果貼り付け用!S30="","",アンケート結果貼り付け用!S30)</f>
        <v/>
      </c>
      <c r="P30" s="24" t="str">
        <f>IF(アンケート結果貼り付け用!T30="","",アンケート結果貼り付け用!T30)</f>
        <v/>
      </c>
      <c r="Q30" s="24" t="str">
        <f>IF(アンケート結果貼り付け用!U30="","",アンケート結果貼り付け用!U30)</f>
        <v/>
      </c>
      <c r="R30" s="24" t="str">
        <f>IF(アンケート結果貼り付け用!V30="","",アンケート結果貼り付け用!V30)</f>
        <v/>
      </c>
      <c r="S30" s="24" t="str">
        <f>IF(アンケート結果貼り付け用!W30="","",アンケート結果貼り付け用!W30)</f>
        <v/>
      </c>
      <c r="T30" s="24" t="str">
        <f>IF(アンケート結果貼り付け用!X30="","",アンケート結果貼り付け用!X30)</f>
        <v/>
      </c>
      <c r="U30" s="24" t="str">
        <f>IF(アンケート結果貼り付け用!Y30="","",アンケート結果貼り付け用!Y30)</f>
        <v/>
      </c>
      <c r="V30" s="24" t="str">
        <f>IF(アンケート結果貼り付け用!Z30="","",アンケート結果貼り付け用!Z30)</f>
        <v/>
      </c>
      <c r="W30" s="24" t="str">
        <f>IF(アンケート結果貼り付け用!AA30="","",アンケート結果貼り付け用!AA30)</f>
        <v/>
      </c>
      <c r="X30" s="24" t="str">
        <f>IF(アンケート結果貼り付け用!AB30="","",アンケート結果貼り付け用!AB30)</f>
        <v/>
      </c>
      <c r="Y30" s="24" t="str">
        <f>IF(アンケート結果貼り付け用!AC30="","",アンケート結果貼り付け用!AC30)</f>
        <v/>
      </c>
      <c r="Z30" s="24" t="str">
        <f>IF(アンケート結果貼り付け用!AD30="","",アンケート結果貼り付け用!AD30)</f>
        <v/>
      </c>
      <c r="AA30" s="24" t="str">
        <f>IF(アンケート結果貼り付け用!AE30="","",アンケート結果貼り付け用!AE30)</f>
        <v/>
      </c>
      <c r="AB30" s="24" t="str">
        <f>IF(アンケート結果貼り付け用!AF30="","",アンケート結果貼り付け用!AF30)</f>
        <v/>
      </c>
      <c r="AC30" s="24" t="str">
        <f>IF(アンケート結果貼り付け用!AG30="","",アンケート結果貼り付け用!AG30)</f>
        <v/>
      </c>
      <c r="AD30" s="24" t="str">
        <f>IF(アンケート結果貼り付け用!AH30="","",アンケート結果貼り付け用!AH30)</f>
        <v/>
      </c>
      <c r="AE30" s="24" t="str">
        <f>IF(アンケート結果貼り付け用!AI30="","",アンケート結果貼り付け用!AI30)</f>
        <v/>
      </c>
      <c r="AF30" s="24" t="str">
        <f>IF(アンケート結果貼り付け用!AJ30="","",アンケート結果貼り付け用!AJ30)</f>
        <v/>
      </c>
      <c r="AG30" s="24" t="str">
        <f>IF(アンケート結果貼り付け用!AK30="","",アンケート結果貼り付け用!AK30)</f>
        <v/>
      </c>
      <c r="AH30" s="24" t="str">
        <f>IF(アンケート結果貼り付け用!AL30="","",アンケート結果貼り付け用!AL30)</f>
        <v/>
      </c>
      <c r="AI30" s="24" t="str">
        <f>IF(アンケート結果貼り付け用!AM30="","",アンケート結果貼り付け用!AM30)</f>
        <v/>
      </c>
      <c r="AJ30" s="24" t="str">
        <f>IF(アンケート結果貼り付け用!AN30="","",アンケート結果貼り付け用!AN30)</f>
        <v/>
      </c>
      <c r="AK30" s="24" t="str">
        <f>IF(アンケート結果貼り付け用!AO30="","",アンケート結果貼り付け用!AO30)</f>
        <v/>
      </c>
      <c r="AL30" s="24" t="str">
        <f>IF(アンケート結果貼り付け用!AP30="","",アンケート結果貼り付け用!AP30)</f>
        <v/>
      </c>
      <c r="AM30" s="24" t="str">
        <f>IF(アンケート結果貼り付け用!AQ30="","",アンケート結果貼り付け用!AQ30)</f>
        <v/>
      </c>
      <c r="AN30" s="24" t="str">
        <f>IF(アンケート結果貼り付け用!AR30="","",アンケート結果貼り付け用!AR30)</f>
        <v/>
      </c>
      <c r="AO30" s="24" t="str">
        <f>IF(アンケート結果貼り付け用!AS30="","",アンケート結果貼り付け用!AS30)</f>
        <v/>
      </c>
      <c r="AP30" s="24" t="str">
        <f>IF(アンケート結果貼り付け用!AT30="","",アンケート結果貼り付け用!AT30)</f>
        <v/>
      </c>
      <c r="AQ30" s="24" t="str">
        <f>IF(アンケート結果貼り付け用!AU30="","",アンケート結果貼り付け用!AU30)</f>
        <v/>
      </c>
      <c r="AR30" s="24" t="str">
        <f>IF(アンケート結果貼り付け用!AV30="","",アンケート結果貼り付け用!AV30)</f>
        <v/>
      </c>
      <c r="AS30" s="24" t="str">
        <f>IF(アンケート結果貼り付け用!AW30="","",アンケート結果貼り付け用!AW30)</f>
        <v/>
      </c>
      <c r="AT30" s="24" t="str">
        <f>IF(アンケート結果貼り付け用!AX30="","",アンケート結果貼り付け用!AX30)</f>
        <v/>
      </c>
      <c r="AU30" s="24" t="str">
        <f>IF(アンケート結果貼り付け用!AY30="","",アンケート結果貼り付け用!AY30)</f>
        <v/>
      </c>
      <c r="AV30" s="24" t="str">
        <f>IF(アンケート結果貼り付け用!AZ30="","",アンケート結果貼り付け用!AZ30)</f>
        <v/>
      </c>
      <c r="AW30" s="24" t="str">
        <f>IF(アンケート結果貼り付け用!BA30="","",アンケート結果貼り付け用!BA30)</f>
        <v/>
      </c>
      <c r="AX30" s="24" t="str">
        <f>IF(アンケート結果貼り付け用!BB30="","",アンケート結果貼り付け用!BB30)</f>
        <v/>
      </c>
      <c r="AY30" s="24" t="str">
        <f>IF(アンケート結果貼り付け用!BC30="","",アンケート結果貼り付け用!BC30)</f>
        <v/>
      </c>
      <c r="AZ30" s="36" t="str">
        <f>IF(アンケート結果貼り付け用!BD30="","",アンケート結果貼り付け用!BD30*0.4)</f>
        <v/>
      </c>
      <c r="BA30" s="31"/>
      <c r="BB30" s="28" t="str">
        <f t="shared" si="7"/>
        <v/>
      </c>
      <c r="BC30" s="28" t="str">
        <f t="shared" si="8"/>
        <v/>
      </c>
      <c r="BD30" s="43" t="str">
        <f t="shared" si="9"/>
        <v/>
      </c>
      <c r="BE30" s="43" t="str">
        <f t="shared" si="10"/>
        <v/>
      </c>
      <c r="BF30" s="43" t="str">
        <f t="shared" si="11"/>
        <v/>
      </c>
      <c r="BG30" s="43" t="str">
        <f t="shared" si="12"/>
        <v/>
      </c>
      <c r="BI30" s="43" t="str">
        <f>IF(A30="","",IF(SUMPRODUCT(($H$2:$AZ$2=$BI$3)*(H30:AZ30=""))&gt;0,"",SUMIF($H$2:$AZ$2,$BI$3,H30:AZ30)*25/設定シート!$R$5))</f>
        <v/>
      </c>
      <c r="BJ30" s="43" t="str">
        <f>IF(A30="","",IF(SUMPRODUCT(($H$2:$AZ$2=$BJ$3)*(H30:AZ30=""))&gt;0,"",SUMIF($H$2:$AZ$2,$BJ$3,H30:AZ30)*25/設定シート!$R$6))</f>
        <v/>
      </c>
      <c r="BK30" s="43" t="str">
        <f>IF(A30="","",IF(SUMPRODUCT(($H$2:$AZ$2=$BK$3)*(H30:AZ30=""))&gt;0,"",SUMIF($H$2:$AZ$2,$BK$3,H30:AZ30)*25/設定シート!$R$7))</f>
        <v/>
      </c>
      <c r="BL30" s="43" t="str">
        <f>IF(A30="","",IF(SUMPRODUCT(($H$2:$AZ$2=$BL$3)*(H30:AZ30=""))&gt;0,"",SUMIF($H$2:$AZ$2,$BL$3,H30:AZ30)*25/設定シート!$R$8))</f>
        <v/>
      </c>
      <c r="BM30" s="43" t="str">
        <f>IF(A30="","",IF(SUMPRODUCT(($H$2:$AZ$2=$BM$3)*(H30:AZ30=""))&gt;0,"",SUMIF($H$2:$AZ$2,$BM$3,H30:AZ30)*25/設定シート!$R$9))</f>
        <v/>
      </c>
      <c r="BN30" s="43" t="str">
        <f>IF(A30="","",IF(SUMPRODUCT(($H$2:$AZ$2=$BN$3)*(H30:AZ30=""))&gt;0,"",SUMIF($H$2:$AZ$2,$BN$3,H30:AZ30)*25/設定シート!$R$10))</f>
        <v/>
      </c>
    </row>
    <row r="31" spans="1:66" x14ac:dyDescent="0.15">
      <c r="A31" s="29" t="str">
        <f>IF(アンケート結果貼り付け用!A31="","",アンケート結果貼り付け用!A31)</f>
        <v/>
      </c>
      <c r="B31" s="29" t="str">
        <f>IF(アンケート結果貼り付け用!B31="","",アンケート結果貼り付け用!B31)</f>
        <v/>
      </c>
      <c r="C31" s="29" t="str">
        <f>IF(アンケート結果貼り付け用!C31="","",アンケート結果貼り付け用!C31)</f>
        <v/>
      </c>
      <c r="D31" s="29" t="str">
        <f>IF(アンケート結果貼り付け用!D31="","",アンケート結果貼り付け用!D31)</f>
        <v/>
      </c>
      <c r="E31" s="34" t="str">
        <f>IF(アンケート結果貼り付け用!BF31="","",アンケート結果貼り付け用!BF31)</f>
        <v xml:space="preserve">  </v>
      </c>
      <c r="F31" s="42"/>
      <c r="G31" s="39"/>
      <c r="H31" s="24" t="str">
        <f>IF(アンケート結果貼り付け用!L31="","",アンケート結果貼り付け用!L31)</f>
        <v/>
      </c>
      <c r="I31" s="24" t="str">
        <f>IF(アンケート結果貼り付け用!M31="","",アンケート結果貼り付け用!M31)</f>
        <v/>
      </c>
      <c r="J31" s="36" t="str">
        <f>IF(アンケート結果貼り付け用!N31="","",(10-アンケート結果貼り付け用!N31)*0.4)</f>
        <v/>
      </c>
      <c r="K31" s="24" t="str">
        <f>IF(アンケート結果貼り付け用!O31="","",アンケート結果貼り付け用!O31)</f>
        <v/>
      </c>
      <c r="L31" s="24" t="str">
        <f>IF(アンケート結果貼り付け用!P31="","",アンケート結果貼り付け用!P31)</f>
        <v/>
      </c>
      <c r="M31" s="24" t="str">
        <f>IF(アンケート結果貼り付け用!Q31="","",アンケート結果貼り付け用!Q31)</f>
        <v/>
      </c>
      <c r="N31" s="24" t="str">
        <f>IF(アンケート結果貼り付け用!R31="","",アンケート結果貼り付け用!R31)</f>
        <v/>
      </c>
      <c r="O31" s="24" t="str">
        <f>IF(アンケート結果貼り付け用!S31="","",アンケート結果貼り付け用!S31)</f>
        <v/>
      </c>
      <c r="P31" s="24" t="str">
        <f>IF(アンケート結果貼り付け用!T31="","",アンケート結果貼り付け用!T31)</f>
        <v/>
      </c>
      <c r="Q31" s="24" t="str">
        <f>IF(アンケート結果貼り付け用!U31="","",アンケート結果貼り付け用!U31)</f>
        <v/>
      </c>
      <c r="R31" s="24" t="str">
        <f>IF(アンケート結果貼り付け用!V31="","",アンケート結果貼り付け用!V31)</f>
        <v/>
      </c>
      <c r="S31" s="24" t="str">
        <f>IF(アンケート結果貼り付け用!W31="","",アンケート結果貼り付け用!W31)</f>
        <v/>
      </c>
      <c r="T31" s="24" t="str">
        <f>IF(アンケート結果貼り付け用!X31="","",アンケート結果貼り付け用!X31)</f>
        <v/>
      </c>
      <c r="U31" s="24" t="str">
        <f>IF(アンケート結果貼り付け用!Y31="","",アンケート結果貼り付け用!Y31)</f>
        <v/>
      </c>
      <c r="V31" s="24" t="str">
        <f>IF(アンケート結果貼り付け用!Z31="","",アンケート結果貼り付け用!Z31)</f>
        <v/>
      </c>
      <c r="W31" s="24" t="str">
        <f>IF(アンケート結果貼り付け用!AA31="","",アンケート結果貼り付け用!AA31)</f>
        <v/>
      </c>
      <c r="X31" s="24" t="str">
        <f>IF(アンケート結果貼り付け用!AB31="","",アンケート結果貼り付け用!AB31)</f>
        <v/>
      </c>
      <c r="Y31" s="24" t="str">
        <f>IF(アンケート結果貼り付け用!AC31="","",アンケート結果貼り付け用!AC31)</f>
        <v/>
      </c>
      <c r="Z31" s="24" t="str">
        <f>IF(アンケート結果貼り付け用!AD31="","",アンケート結果貼り付け用!AD31)</f>
        <v/>
      </c>
      <c r="AA31" s="24" t="str">
        <f>IF(アンケート結果貼り付け用!AE31="","",アンケート結果貼り付け用!AE31)</f>
        <v/>
      </c>
      <c r="AB31" s="24" t="str">
        <f>IF(アンケート結果貼り付け用!AF31="","",アンケート結果貼り付け用!AF31)</f>
        <v/>
      </c>
      <c r="AC31" s="24" t="str">
        <f>IF(アンケート結果貼り付け用!AG31="","",アンケート結果貼り付け用!AG31)</f>
        <v/>
      </c>
      <c r="AD31" s="24" t="str">
        <f>IF(アンケート結果貼り付け用!AH31="","",アンケート結果貼り付け用!AH31)</f>
        <v/>
      </c>
      <c r="AE31" s="24" t="str">
        <f>IF(アンケート結果貼り付け用!AI31="","",アンケート結果貼り付け用!AI31)</f>
        <v/>
      </c>
      <c r="AF31" s="24" t="str">
        <f>IF(アンケート結果貼り付け用!AJ31="","",アンケート結果貼り付け用!AJ31)</f>
        <v/>
      </c>
      <c r="AG31" s="24" t="str">
        <f>IF(アンケート結果貼り付け用!AK31="","",アンケート結果貼り付け用!AK31)</f>
        <v/>
      </c>
      <c r="AH31" s="24" t="str">
        <f>IF(アンケート結果貼り付け用!AL31="","",アンケート結果貼り付け用!AL31)</f>
        <v/>
      </c>
      <c r="AI31" s="24" t="str">
        <f>IF(アンケート結果貼り付け用!AM31="","",アンケート結果貼り付け用!AM31)</f>
        <v/>
      </c>
      <c r="AJ31" s="24" t="str">
        <f>IF(アンケート結果貼り付け用!AN31="","",アンケート結果貼り付け用!AN31)</f>
        <v/>
      </c>
      <c r="AK31" s="24" t="str">
        <f>IF(アンケート結果貼り付け用!AO31="","",アンケート結果貼り付け用!AO31)</f>
        <v/>
      </c>
      <c r="AL31" s="24" t="str">
        <f>IF(アンケート結果貼り付け用!AP31="","",アンケート結果貼り付け用!AP31)</f>
        <v/>
      </c>
      <c r="AM31" s="24" t="str">
        <f>IF(アンケート結果貼り付け用!AQ31="","",アンケート結果貼り付け用!AQ31)</f>
        <v/>
      </c>
      <c r="AN31" s="24" t="str">
        <f>IF(アンケート結果貼り付け用!AR31="","",アンケート結果貼り付け用!AR31)</f>
        <v/>
      </c>
      <c r="AO31" s="24" t="str">
        <f>IF(アンケート結果貼り付け用!AS31="","",アンケート結果貼り付け用!AS31)</f>
        <v/>
      </c>
      <c r="AP31" s="24" t="str">
        <f>IF(アンケート結果貼り付け用!AT31="","",アンケート結果貼り付け用!AT31)</f>
        <v/>
      </c>
      <c r="AQ31" s="24" t="str">
        <f>IF(アンケート結果貼り付け用!AU31="","",アンケート結果貼り付け用!AU31)</f>
        <v/>
      </c>
      <c r="AR31" s="24" t="str">
        <f>IF(アンケート結果貼り付け用!AV31="","",アンケート結果貼り付け用!AV31)</f>
        <v/>
      </c>
      <c r="AS31" s="24" t="str">
        <f>IF(アンケート結果貼り付け用!AW31="","",アンケート結果貼り付け用!AW31)</f>
        <v/>
      </c>
      <c r="AT31" s="24" t="str">
        <f>IF(アンケート結果貼り付け用!AX31="","",アンケート結果貼り付け用!AX31)</f>
        <v/>
      </c>
      <c r="AU31" s="24" t="str">
        <f>IF(アンケート結果貼り付け用!AY31="","",アンケート結果貼り付け用!AY31)</f>
        <v/>
      </c>
      <c r="AV31" s="24" t="str">
        <f>IF(アンケート結果貼り付け用!AZ31="","",アンケート結果貼り付け用!AZ31)</f>
        <v/>
      </c>
      <c r="AW31" s="24" t="str">
        <f>IF(アンケート結果貼り付け用!BA31="","",アンケート結果貼り付け用!BA31)</f>
        <v/>
      </c>
      <c r="AX31" s="24" t="str">
        <f>IF(アンケート結果貼り付け用!BB31="","",アンケート結果貼り付け用!BB31)</f>
        <v/>
      </c>
      <c r="AY31" s="24" t="str">
        <f>IF(アンケート結果貼り付け用!BC31="","",アンケート結果貼り付け用!BC31)</f>
        <v/>
      </c>
      <c r="AZ31" s="36" t="str">
        <f>IF(アンケート結果貼り付け用!BD31="","",アンケート結果貼り付け用!BD31*0.4)</f>
        <v/>
      </c>
      <c r="BA31" s="31"/>
      <c r="BB31" s="28" t="str">
        <f t="shared" si="7"/>
        <v/>
      </c>
      <c r="BC31" s="28" t="str">
        <f t="shared" si="8"/>
        <v/>
      </c>
      <c r="BD31" s="43" t="str">
        <f t="shared" si="9"/>
        <v/>
      </c>
      <c r="BE31" s="43" t="str">
        <f t="shared" si="10"/>
        <v/>
      </c>
      <c r="BF31" s="43" t="str">
        <f t="shared" si="11"/>
        <v/>
      </c>
      <c r="BG31" s="43" t="str">
        <f t="shared" si="12"/>
        <v/>
      </c>
      <c r="BI31" s="43" t="str">
        <f>IF(A31="","",IF(SUMPRODUCT(($H$2:$AZ$2=$BI$3)*(H31:AZ31=""))&gt;0,"",SUMIF($H$2:$AZ$2,$BI$3,H31:AZ31)*25/設定シート!$R$5))</f>
        <v/>
      </c>
      <c r="BJ31" s="43" t="str">
        <f>IF(A31="","",IF(SUMPRODUCT(($H$2:$AZ$2=$BJ$3)*(H31:AZ31=""))&gt;0,"",SUMIF($H$2:$AZ$2,$BJ$3,H31:AZ31)*25/設定シート!$R$6))</f>
        <v/>
      </c>
      <c r="BK31" s="43" t="str">
        <f>IF(A31="","",IF(SUMPRODUCT(($H$2:$AZ$2=$BK$3)*(H31:AZ31=""))&gt;0,"",SUMIF($H$2:$AZ$2,$BK$3,H31:AZ31)*25/設定シート!$R$7))</f>
        <v/>
      </c>
      <c r="BL31" s="43" t="str">
        <f>IF(A31="","",IF(SUMPRODUCT(($H$2:$AZ$2=$BL$3)*(H31:AZ31=""))&gt;0,"",SUMIF($H$2:$AZ$2,$BL$3,H31:AZ31)*25/設定シート!$R$8))</f>
        <v/>
      </c>
      <c r="BM31" s="43" t="str">
        <f>IF(A31="","",IF(SUMPRODUCT(($H$2:$AZ$2=$BM$3)*(H31:AZ31=""))&gt;0,"",SUMIF($H$2:$AZ$2,$BM$3,H31:AZ31)*25/設定シート!$R$9))</f>
        <v/>
      </c>
      <c r="BN31" s="43" t="str">
        <f>IF(A31="","",IF(SUMPRODUCT(($H$2:$AZ$2=$BN$3)*(H31:AZ31=""))&gt;0,"",SUMIF($H$2:$AZ$2,$BN$3,H31:AZ31)*25/設定シート!$R$10))</f>
        <v/>
      </c>
    </row>
    <row r="32" spans="1:66" x14ac:dyDescent="0.15">
      <c r="A32" s="29" t="str">
        <f>IF(アンケート結果貼り付け用!A32="","",アンケート結果貼り付け用!A32)</f>
        <v/>
      </c>
      <c r="B32" s="29" t="str">
        <f>IF(アンケート結果貼り付け用!B32="","",アンケート結果貼り付け用!B32)</f>
        <v/>
      </c>
      <c r="C32" s="29" t="str">
        <f>IF(アンケート結果貼り付け用!C32="","",アンケート結果貼り付け用!C32)</f>
        <v/>
      </c>
      <c r="D32" s="29" t="str">
        <f>IF(アンケート結果貼り付け用!D32="","",アンケート結果貼り付け用!D32)</f>
        <v/>
      </c>
      <c r="E32" s="34" t="str">
        <f>IF(アンケート結果貼り付け用!BF32="","",アンケート結果貼り付け用!BF32)</f>
        <v xml:space="preserve">  </v>
      </c>
      <c r="F32" s="42"/>
      <c r="G32" s="39"/>
      <c r="H32" s="24" t="str">
        <f>IF(アンケート結果貼り付け用!L32="","",アンケート結果貼り付け用!L32)</f>
        <v/>
      </c>
      <c r="I32" s="24" t="str">
        <f>IF(アンケート結果貼り付け用!M32="","",アンケート結果貼り付け用!M32)</f>
        <v/>
      </c>
      <c r="J32" s="36" t="str">
        <f>IF(アンケート結果貼り付け用!N32="","",(10-アンケート結果貼り付け用!N32)*0.4)</f>
        <v/>
      </c>
      <c r="K32" s="24" t="str">
        <f>IF(アンケート結果貼り付け用!O32="","",アンケート結果貼り付け用!O32)</f>
        <v/>
      </c>
      <c r="L32" s="24" t="str">
        <f>IF(アンケート結果貼り付け用!P32="","",アンケート結果貼り付け用!P32)</f>
        <v/>
      </c>
      <c r="M32" s="24" t="str">
        <f>IF(アンケート結果貼り付け用!Q32="","",アンケート結果貼り付け用!Q32)</f>
        <v/>
      </c>
      <c r="N32" s="24" t="str">
        <f>IF(アンケート結果貼り付け用!R32="","",アンケート結果貼り付け用!R32)</f>
        <v/>
      </c>
      <c r="O32" s="24" t="str">
        <f>IF(アンケート結果貼り付け用!S32="","",アンケート結果貼り付け用!S32)</f>
        <v/>
      </c>
      <c r="P32" s="24" t="str">
        <f>IF(アンケート結果貼り付け用!T32="","",アンケート結果貼り付け用!T32)</f>
        <v/>
      </c>
      <c r="Q32" s="24" t="str">
        <f>IF(アンケート結果貼り付け用!U32="","",アンケート結果貼り付け用!U32)</f>
        <v/>
      </c>
      <c r="R32" s="24" t="str">
        <f>IF(アンケート結果貼り付け用!V32="","",アンケート結果貼り付け用!V32)</f>
        <v/>
      </c>
      <c r="S32" s="24" t="str">
        <f>IF(アンケート結果貼り付け用!W32="","",アンケート結果貼り付け用!W32)</f>
        <v/>
      </c>
      <c r="T32" s="24" t="str">
        <f>IF(アンケート結果貼り付け用!X32="","",アンケート結果貼り付け用!X32)</f>
        <v/>
      </c>
      <c r="U32" s="24" t="str">
        <f>IF(アンケート結果貼り付け用!Y32="","",アンケート結果貼り付け用!Y32)</f>
        <v/>
      </c>
      <c r="V32" s="24" t="str">
        <f>IF(アンケート結果貼り付け用!Z32="","",アンケート結果貼り付け用!Z32)</f>
        <v/>
      </c>
      <c r="W32" s="24" t="str">
        <f>IF(アンケート結果貼り付け用!AA32="","",アンケート結果貼り付け用!AA32)</f>
        <v/>
      </c>
      <c r="X32" s="24" t="str">
        <f>IF(アンケート結果貼り付け用!AB32="","",アンケート結果貼り付け用!AB32)</f>
        <v/>
      </c>
      <c r="Y32" s="24" t="str">
        <f>IF(アンケート結果貼り付け用!AC32="","",アンケート結果貼り付け用!AC32)</f>
        <v/>
      </c>
      <c r="Z32" s="24" t="str">
        <f>IF(アンケート結果貼り付け用!AD32="","",アンケート結果貼り付け用!AD32)</f>
        <v/>
      </c>
      <c r="AA32" s="24" t="str">
        <f>IF(アンケート結果貼り付け用!AE32="","",アンケート結果貼り付け用!AE32)</f>
        <v/>
      </c>
      <c r="AB32" s="24" t="str">
        <f>IF(アンケート結果貼り付け用!AF32="","",アンケート結果貼り付け用!AF32)</f>
        <v/>
      </c>
      <c r="AC32" s="24" t="str">
        <f>IF(アンケート結果貼り付け用!AG32="","",アンケート結果貼り付け用!AG32)</f>
        <v/>
      </c>
      <c r="AD32" s="24" t="str">
        <f>IF(アンケート結果貼り付け用!AH32="","",アンケート結果貼り付け用!AH32)</f>
        <v/>
      </c>
      <c r="AE32" s="24" t="str">
        <f>IF(アンケート結果貼り付け用!AI32="","",アンケート結果貼り付け用!AI32)</f>
        <v/>
      </c>
      <c r="AF32" s="24" t="str">
        <f>IF(アンケート結果貼り付け用!AJ32="","",アンケート結果貼り付け用!AJ32)</f>
        <v/>
      </c>
      <c r="AG32" s="24" t="str">
        <f>IF(アンケート結果貼り付け用!AK32="","",アンケート結果貼り付け用!AK32)</f>
        <v/>
      </c>
      <c r="AH32" s="24" t="str">
        <f>IF(アンケート結果貼り付け用!AL32="","",アンケート結果貼り付け用!AL32)</f>
        <v/>
      </c>
      <c r="AI32" s="24" t="str">
        <f>IF(アンケート結果貼り付け用!AM32="","",アンケート結果貼り付け用!AM32)</f>
        <v/>
      </c>
      <c r="AJ32" s="24" t="str">
        <f>IF(アンケート結果貼り付け用!AN32="","",アンケート結果貼り付け用!AN32)</f>
        <v/>
      </c>
      <c r="AK32" s="24" t="str">
        <f>IF(アンケート結果貼り付け用!AO32="","",アンケート結果貼り付け用!AO32)</f>
        <v/>
      </c>
      <c r="AL32" s="24" t="str">
        <f>IF(アンケート結果貼り付け用!AP32="","",アンケート結果貼り付け用!AP32)</f>
        <v/>
      </c>
      <c r="AM32" s="24" t="str">
        <f>IF(アンケート結果貼り付け用!AQ32="","",アンケート結果貼り付け用!AQ32)</f>
        <v/>
      </c>
      <c r="AN32" s="24" t="str">
        <f>IF(アンケート結果貼り付け用!AR32="","",アンケート結果貼り付け用!AR32)</f>
        <v/>
      </c>
      <c r="AO32" s="24" t="str">
        <f>IF(アンケート結果貼り付け用!AS32="","",アンケート結果貼り付け用!AS32)</f>
        <v/>
      </c>
      <c r="AP32" s="24" t="str">
        <f>IF(アンケート結果貼り付け用!AT32="","",アンケート結果貼り付け用!AT32)</f>
        <v/>
      </c>
      <c r="AQ32" s="24" t="str">
        <f>IF(アンケート結果貼り付け用!AU32="","",アンケート結果貼り付け用!AU32)</f>
        <v/>
      </c>
      <c r="AR32" s="24" t="str">
        <f>IF(アンケート結果貼り付け用!AV32="","",アンケート結果貼り付け用!AV32)</f>
        <v/>
      </c>
      <c r="AS32" s="24" t="str">
        <f>IF(アンケート結果貼り付け用!AW32="","",アンケート結果貼り付け用!AW32)</f>
        <v/>
      </c>
      <c r="AT32" s="24" t="str">
        <f>IF(アンケート結果貼り付け用!AX32="","",アンケート結果貼り付け用!AX32)</f>
        <v/>
      </c>
      <c r="AU32" s="24" t="str">
        <f>IF(アンケート結果貼り付け用!AY32="","",アンケート結果貼り付け用!AY32)</f>
        <v/>
      </c>
      <c r="AV32" s="24" t="str">
        <f>IF(アンケート結果貼り付け用!AZ32="","",アンケート結果貼り付け用!AZ32)</f>
        <v/>
      </c>
      <c r="AW32" s="24" t="str">
        <f>IF(アンケート結果貼り付け用!BA32="","",アンケート結果貼り付け用!BA32)</f>
        <v/>
      </c>
      <c r="AX32" s="24" t="str">
        <f>IF(アンケート結果貼り付け用!BB32="","",アンケート結果貼り付け用!BB32)</f>
        <v/>
      </c>
      <c r="AY32" s="24" t="str">
        <f>IF(アンケート結果貼り付け用!BC32="","",アンケート結果貼り付け用!BC32)</f>
        <v/>
      </c>
      <c r="AZ32" s="36" t="str">
        <f>IF(アンケート結果貼り付け用!BD32="","",アンケート結果貼り付け用!BD32*0.4)</f>
        <v/>
      </c>
      <c r="BA32" s="31"/>
      <c r="BB32" s="28" t="str">
        <f t="shared" si="7"/>
        <v/>
      </c>
      <c r="BC32" s="28" t="str">
        <f t="shared" si="8"/>
        <v/>
      </c>
      <c r="BD32" s="43" t="str">
        <f t="shared" si="9"/>
        <v/>
      </c>
      <c r="BE32" s="43" t="str">
        <f t="shared" si="10"/>
        <v/>
      </c>
      <c r="BF32" s="43" t="str">
        <f t="shared" si="11"/>
        <v/>
      </c>
      <c r="BG32" s="43" t="str">
        <f t="shared" si="12"/>
        <v/>
      </c>
      <c r="BI32" s="43" t="str">
        <f>IF(A32="","",IF(SUMPRODUCT(($H$2:$AZ$2=$BI$3)*(H32:AZ32=""))&gt;0,"",SUMIF($H$2:$AZ$2,$BI$3,H32:AZ32)*25/設定シート!$R$5))</f>
        <v/>
      </c>
      <c r="BJ32" s="43" t="str">
        <f>IF(A32="","",IF(SUMPRODUCT(($H$2:$AZ$2=$BJ$3)*(H32:AZ32=""))&gt;0,"",SUMIF($H$2:$AZ$2,$BJ$3,H32:AZ32)*25/設定シート!$R$6))</f>
        <v/>
      </c>
      <c r="BK32" s="43" t="str">
        <f>IF(A32="","",IF(SUMPRODUCT(($H$2:$AZ$2=$BK$3)*(H32:AZ32=""))&gt;0,"",SUMIF($H$2:$AZ$2,$BK$3,H32:AZ32)*25/設定シート!$R$7))</f>
        <v/>
      </c>
      <c r="BL32" s="43" t="str">
        <f>IF(A32="","",IF(SUMPRODUCT(($H$2:$AZ$2=$BL$3)*(H32:AZ32=""))&gt;0,"",SUMIF($H$2:$AZ$2,$BL$3,H32:AZ32)*25/設定シート!$R$8))</f>
        <v/>
      </c>
      <c r="BM32" s="43" t="str">
        <f>IF(A32="","",IF(SUMPRODUCT(($H$2:$AZ$2=$BM$3)*(H32:AZ32=""))&gt;0,"",SUMIF($H$2:$AZ$2,$BM$3,H32:AZ32)*25/設定シート!$R$9))</f>
        <v/>
      </c>
      <c r="BN32" s="43" t="str">
        <f>IF(A32="","",IF(SUMPRODUCT(($H$2:$AZ$2=$BN$3)*(H32:AZ32=""))&gt;0,"",SUMIF($H$2:$AZ$2,$BN$3,H32:AZ32)*25/設定シート!$R$10))</f>
        <v/>
      </c>
    </row>
    <row r="35" spans="59:66" ht="17.25" thickBot="1" x14ac:dyDescent="0.2"/>
    <row r="36" spans="59:66" x14ac:dyDescent="0.15">
      <c r="BG36" s="75" t="s">
        <v>128</v>
      </c>
      <c r="BH36" s="76"/>
      <c r="BI36" s="47">
        <f>SUM(BI4:BI32)</f>
        <v>125</v>
      </c>
      <c r="BJ36" s="47">
        <f>SUM(BJ4:BJ32)</f>
        <v>122.72727272727272</v>
      </c>
      <c r="BK36" s="49">
        <f t="shared" ref="BK36:BN36" si="13">SUM(BK4:BK32)</f>
        <v>95.833333333333343</v>
      </c>
      <c r="BL36" s="47">
        <f t="shared" si="13"/>
        <v>91.666666666666657</v>
      </c>
      <c r="BM36" s="47">
        <f t="shared" si="13"/>
        <v>110</v>
      </c>
      <c r="BN36" s="50">
        <f t="shared" si="13"/>
        <v>132.77777777777777</v>
      </c>
    </row>
    <row r="37" spans="59:66" x14ac:dyDescent="0.15">
      <c r="BG37" s="77" t="s">
        <v>127</v>
      </c>
      <c r="BH37" s="78"/>
      <c r="BI37" s="55">
        <f>AVERAGE(BI4:BI32)</f>
        <v>62.5</v>
      </c>
      <c r="BJ37" s="56">
        <f t="shared" ref="BJ37:BN37" si="14">AVERAGE(BJ4:BJ32)</f>
        <v>61.36363636363636</v>
      </c>
      <c r="BK37" s="56">
        <f t="shared" si="14"/>
        <v>47.916666666666671</v>
      </c>
      <c r="BL37" s="56">
        <f t="shared" si="14"/>
        <v>45.833333333333329</v>
      </c>
      <c r="BM37" s="56">
        <f t="shared" si="14"/>
        <v>55</v>
      </c>
      <c r="BN37" s="57">
        <f t="shared" si="14"/>
        <v>66.388888888888886</v>
      </c>
    </row>
    <row r="38" spans="59:66" x14ac:dyDescent="0.15">
      <c r="BG38" s="77" t="s">
        <v>129</v>
      </c>
      <c r="BH38" s="78"/>
      <c r="BI38" s="48">
        <f>COUNTA(BI4:BI32)-COUNTBLANK(BI4:BI32)</f>
        <v>2</v>
      </c>
      <c r="BJ38" s="48">
        <f t="shared" ref="BJ38:BM38" si="15">COUNTA(BJ4:BJ32)-COUNTBLANK(BJ4:BJ32)</f>
        <v>2</v>
      </c>
      <c r="BK38" s="48">
        <f t="shared" si="15"/>
        <v>2</v>
      </c>
      <c r="BL38" s="48">
        <f t="shared" si="15"/>
        <v>2</v>
      </c>
      <c r="BM38" s="48">
        <f t="shared" si="15"/>
        <v>2</v>
      </c>
      <c r="BN38" s="58">
        <f>COUNTA(BN4:BN32)-COUNTBLANK(BN4:BN32)</f>
        <v>2</v>
      </c>
    </row>
    <row r="39" spans="59:66" x14ac:dyDescent="0.15">
      <c r="BG39" s="77" t="s">
        <v>130</v>
      </c>
      <c r="BH39" s="78"/>
      <c r="BI39" s="51">
        <f>STDEV(BI4:BI32)</f>
        <v>1.964185503295961</v>
      </c>
      <c r="BJ39" s="51">
        <f t="shared" ref="BJ39:BN39" si="16">STDEV(BJ4:BJ32)</f>
        <v>19.284730395996771</v>
      </c>
      <c r="BK39" s="51">
        <f t="shared" si="16"/>
        <v>2.9462782549439464</v>
      </c>
      <c r="BL39" s="51">
        <f t="shared" si="16"/>
        <v>5.892556509887898</v>
      </c>
      <c r="BM39" s="51">
        <f t="shared" si="16"/>
        <v>7.0710678118654755</v>
      </c>
      <c r="BN39" s="52">
        <f t="shared" si="16"/>
        <v>16.106321127026916</v>
      </c>
    </row>
    <row r="40" spans="59:66" x14ac:dyDescent="0.15">
      <c r="BG40" s="81" t="s">
        <v>131</v>
      </c>
      <c r="BH40" s="82"/>
      <c r="BI40" s="59">
        <f>BI39/SQRT(COUNT(BI3:BI32))</f>
        <v>1.3888888888888857</v>
      </c>
      <c r="BJ40" s="59">
        <f>BJ39/SQRT(COUNT(BJ4:BJ32))</f>
        <v>13.636363636363649</v>
      </c>
      <c r="BK40" s="59">
        <f>BK39/SQRT(COUNT(BK4:BK32))</f>
        <v>2.0833333333333321</v>
      </c>
      <c r="BL40" s="59">
        <f>BL39/SQRT(COUNT(BL4:BL32))</f>
        <v>4.1666666666666679</v>
      </c>
      <c r="BM40" s="59">
        <f>BM39/SQRT(COUNT(BM4:BM32))</f>
        <v>5</v>
      </c>
      <c r="BN40" s="60">
        <f>BN39/SQRT(COUNT(BN4:BN32))</f>
        <v>11.388888888888889</v>
      </c>
    </row>
    <row r="41" spans="59:66" ht="17.25" thickBot="1" x14ac:dyDescent="0.2">
      <c r="BG41" s="79" t="s">
        <v>132</v>
      </c>
      <c r="BH41" s="80"/>
      <c r="BI41" s="53">
        <f>SUM(BI37,BI39)</f>
        <v>64.464185503295965</v>
      </c>
      <c r="BJ41" s="53">
        <f>SUM(BJ37,BJ39)</f>
        <v>80.648366759633134</v>
      </c>
      <c r="BK41" s="53">
        <f t="shared" ref="BK41:BN41" si="17">SUM(BK37,BK39)</f>
        <v>50.86294492161062</v>
      </c>
      <c r="BL41" s="53">
        <f t="shared" si="17"/>
        <v>51.725889843221225</v>
      </c>
      <c r="BM41" s="53">
        <f t="shared" si="17"/>
        <v>62.071067811865476</v>
      </c>
      <c r="BN41" s="54">
        <f t="shared" si="17"/>
        <v>82.495210015915802</v>
      </c>
    </row>
  </sheetData>
  <autoFilter ref="E2:E32"/>
  <mergeCells count="15">
    <mergeCell ref="BI1:BN1"/>
    <mergeCell ref="BB1:BG2"/>
    <mergeCell ref="A1:E1"/>
    <mergeCell ref="G1:AZ1"/>
    <mergeCell ref="A2:A3"/>
    <mergeCell ref="B2:B3"/>
    <mergeCell ref="C2:C3"/>
    <mergeCell ref="D2:D3"/>
    <mergeCell ref="E2:E3"/>
    <mergeCell ref="BG36:BH36"/>
    <mergeCell ref="BG37:BH37"/>
    <mergeCell ref="BG38:BH38"/>
    <mergeCell ref="BG39:BH39"/>
    <mergeCell ref="BG41:BH41"/>
    <mergeCell ref="BG40:BH40"/>
  </mergeCells>
  <phoneticPr fontId="4"/>
  <conditionalFormatting sqref="I3:AZ3">
    <cfRule type="expression" dxfId="3" priority="2">
      <formula>ISNUMBER(MATCH($K$33:$K$39,0))</formula>
    </cfRule>
  </conditionalFormatting>
  <conditionalFormatting sqref="H3:AZ3">
    <cfRule type="expression" dxfId="2" priority="3">
      <formula>ISNUMBER(MATCH($H3,$K$33:$K$39,0))</formula>
    </cfRule>
  </conditionalFormatting>
  <conditionalFormatting sqref="I3:AZ3">
    <cfRule type="expression" dxfId="1" priority="4">
      <formula>ISNUMBER(MATCH($H$4,$K$33:$K$39,0))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7CE95F8-AEA2-465C-A714-5D5B3BE19302}">
            <xm:f>ISNUMBER(MATCH($H3,設定シート!#REF!,0))</xm:f>
            <x14:dxf>
              <fill>
                <patternFill>
                  <bgColor rgb="FFFF99CC"/>
                </patternFill>
              </fill>
            </x14:dxf>
          </x14:cfRule>
          <xm:sqref>H3:AZ3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S20" sqref="S20"/>
    </sheetView>
  </sheetViews>
  <sheetFormatPr defaultRowHeight="13.5" x14ac:dyDescent="0.15"/>
  <sheetData/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【点数集計表】</vt:lpstr>
      <vt:lpstr>設定シート</vt:lpstr>
      <vt:lpstr>アンケート結果貼り付け用</vt:lpstr>
      <vt:lpstr>グラフ用データ</vt:lpstr>
      <vt:lpstr>グラフ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華恵</dc:creator>
  <cp:lastModifiedBy>02029</cp:lastModifiedBy>
  <cp:lastPrinted>2017-10-30T10:09:38Z</cp:lastPrinted>
  <dcterms:created xsi:type="dcterms:W3CDTF">2012-09-07T04:42:44Z</dcterms:created>
  <dcterms:modified xsi:type="dcterms:W3CDTF">2017-11-21T11:42:27Z</dcterms:modified>
</cp:coreProperties>
</file>