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180" windowWidth="19395" windowHeight="9135" tabRatio="689"/>
  </bookViews>
  <sheets>
    <sheet name="マニュアル" sheetId="6" r:id="rId1"/>
    <sheet name="設定シート" sheetId="2" r:id="rId2"/>
    <sheet name="コピー用" sheetId="7" r:id="rId3"/>
  </sheets>
  <definedNames>
    <definedName name="_xlnm.Print_Area" localSheetId="0">マニュアル!$A:$Z</definedName>
  </definedNames>
  <calcPr calcId="145621"/>
</workbook>
</file>

<file path=xl/calcChain.xml><?xml version="1.0" encoding="utf-8"?>
<calcChain xmlns="http://schemas.openxmlformats.org/spreadsheetml/2006/main">
  <c r="A160" i="7" l="1"/>
  <c r="D156" i="7"/>
  <c r="D146" i="7" s="1"/>
  <c r="A162" i="7" l="1"/>
  <c r="A161" i="7"/>
  <c r="A159" i="7"/>
  <c r="A158" i="7"/>
  <c r="A157" i="7"/>
  <c r="A156" i="7"/>
  <c r="A146" i="7" s="1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M128" i="7"/>
  <c r="L128" i="7"/>
  <c r="K128" i="7"/>
  <c r="J128" i="7"/>
  <c r="I128" i="7"/>
  <c r="H128" i="7"/>
  <c r="G128" i="7"/>
  <c r="F128" i="7"/>
  <c r="E128" i="7"/>
  <c r="D128" i="7"/>
  <c r="B128" i="7"/>
  <c r="M127" i="7"/>
  <c r="L127" i="7"/>
  <c r="K127" i="7"/>
  <c r="J127" i="7"/>
  <c r="I127" i="7"/>
  <c r="H127" i="7"/>
  <c r="G127" i="7"/>
  <c r="F127" i="7"/>
  <c r="E127" i="7"/>
  <c r="D127" i="7"/>
  <c r="B127" i="7"/>
  <c r="M126" i="7"/>
  <c r="L126" i="7"/>
  <c r="K126" i="7"/>
  <c r="J126" i="7"/>
  <c r="I126" i="7"/>
  <c r="H126" i="7"/>
  <c r="G126" i="7"/>
  <c r="F126" i="7"/>
  <c r="E126" i="7"/>
  <c r="D126" i="7"/>
  <c r="B126" i="7"/>
  <c r="M125" i="7"/>
  <c r="L125" i="7"/>
  <c r="K125" i="7"/>
  <c r="J125" i="7"/>
  <c r="I125" i="7"/>
  <c r="H125" i="7"/>
  <c r="G125" i="7"/>
  <c r="F125" i="7"/>
  <c r="E125" i="7"/>
  <c r="D125" i="7"/>
  <c r="B125" i="7"/>
  <c r="M124" i="7"/>
  <c r="L124" i="7"/>
  <c r="K124" i="7"/>
  <c r="J124" i="7"/>
  <c r="I124" i="7"/>
  <c r="H124" i="7"/>
  <c r="G124" i="7"/>
  <c r="F124" i="7"/>
  <c r="E124" i="7"/>
  <c r="D124" i="7"/>
  <c r="B124" i="7"/>
  <c r="M123" i="7"/>
  <c r="L123" i="7"/>
  <c r="K123" i="7"/>
  <c r="J123" i="7"/>
  <c r="I123" i="7"/>
  <c r="H123" i="7"/>
  <c r="G123" i="7"/>
  <c r="F123" i="7"/>
  <c r="E123" i="7"/>
  <c r="D123" i="7"/>
  <c r="B123" i="7"/>
  <c r="M122" i="7"/>
  <c r="L122" i="7"/>
  <c r="K122" i="7"/>
  <c r="J122" i="7"/>
  <c r="I122" i="7"/>
  <c r="H122" i="7"/>
  <c r="G122" i="7"/>
  <c r="F122" i="7"/>
  <c r="E122" i="7"/>
  <c r="D122" i="7"/>
  <c r="B122" i="7"/>
  <c r="M121" i="7"/>
  <c r="L121" i="7"/>
  <c r="K121" i="7"/>
  <c r="J121" i="7"/>
  <c r="I121" i="7"/>
  <c r="H121" i="7"/>
  <c r="G121" i="7"/>
  <c r="F121" i="7"/>
  <c r="E121" i="7"/>
  <c r="D121" i="7"/>
  <c r="B121" i="7"/>
  <c r="M120" i="7"/>
  <c r="L120" i="7"/>
  <c r="K120" i="7"/>
  <c r="J120" i="7"/>
  <c r="I120" i="7"/>
  <c r="H120" i="7"/>
  <c r="G120" i="7"/>
  <c r="F120" i="7"/>
  <c r="E120" i="7"/>
  <c r="D120" i="7"/>
  <c r="B120" i="7"/>
  <c r="M119" i="7"/>
  <c r="L119" i="7"/>
  <c r="K119" i="7"/>
  <c r="J119" i="7"/>
  <c r="I119" i="7"/>
  <c r="H119" i="7"/>
  <c r="G119" i="7"/>
  <c r="F119" i="7"/>
  <c r="E119" i="7"/>
  <c r="D119" i="7"/>
  <c r="B119" i="7"/>
  <c r="M118" i="7"/>
  <c r="L118" i="7"/>
  <c r="K118" i="7"/>
  <c r="J118" i="7"/>
  <c r="I118" i="7"/>
  <c r="H118" i="7"/>
  <c r="G118" i="7"/>
  <c r="F118" i="7"/>
  <c r="E118" i="7"/>
  <c r="D118" i="7"/>
  <c r="B118" i="7"/>
  <c r="M117" i="7"/>
  <c r="L117" i="7"/>
  <c r="K117" i="7"/>
  <c r="J117" i="7"/>
  <c r="I117" i="7"/>
  <c r="H117" i="7"/>
  <c r="G117" i="7"/>
  <c r="F117" i="7"/>
  <c r="E117" i="7"/>
  <c r="D117" i="7"/>
  <c r="B117" i="7"/>
  <c r="M116" i="7"/>
  <c r="L116" i="7"/>
  <c r="K116" i="7"/>
  <c r="J116" i="7"/>
  <c r="I116" i="7"/>
  <c r="H116" i="7"/>
  <c r="G116" i="7"/>
  <c r="F116" i="7"/>
  <c r="E116" i="7"/>
  <c r="D116" i="7"/>
  <c r="B116" i="7"/>
  <c r="M115" i="7"/>
  <c r="L115" i="7"/>
  <c r="K115" i="7"/>
  <c r="J115" i="7"/>
  <c r="I115" i="7"/>
  <c r="H115" i="7"/>
  <c r="G115" i="7"/>
  <c r="F115" i="7"/>
  <c r="E115" i="7"/>
  <c r="D115" i="7"/>
  <c r="B115" i="7"/>
  <c r="M114" i="7"/>
  <c r="L114" i="7"/>
  <c r="K114" i="7"/>
  <c r="J114" i="7"/>
  <c r="I114" i="7"/>
  <c r="H114" i="7"/>
  <c r="G114" i="7"/>
  <c r="F114" i="7"/>
  <c r="E114" i="7"/>
  <c r="D114" i="7"/>
  <c r="B114" i="7"/>
  <c r="M113" i="7"/>
  <c r="L113" i="7"/>
  <c r="K113" i="7"/>
  <c r="J113" i="7"/>
  <c r="I113" i="7"/>
  <c r="H113" i="7"/>
  <c r="G113" i="7"/>
  <c r="F113" i="7"/>
  <c r="E113" i="7"/>
  <c r="D113" i="7"/>
  <c r="B113" i="7"/>
  <c r="M112" i="7"/>
  <c r="L112" i="7"/>
  <c r="K112" i="7"/>
  <c r="J112" i="7"/>
  <c r="I112" i="7"/>
  <c r="H112" i="7"/>
  <c r="G112" i="7"/>
  <c r="F112" i="7"/>
  <c r="E112" i="7"/>
  <c r="D112" i="7"/>
  <c r="B112" i="7"/>
  <c r="M111" i="7"/>
  <c r="L111" i="7"/>
  <c r="K111" i="7"/>
  <c r="J111" i="7"/>
  <c r="I111" i="7"/>
  <c r="H111" i="7"/>
  <c r="G111" i="7"/>
  <c r="F111" i="7"/>
  <c r="E111" i="7"/>
  <c r="D111" i="7"/>
  <c r="B111" i="7"/>
  <c r="M110" i="7"/>
  <c r="L110" i="7"/>
  <c r="K110" i="7"/>
  <c r="J110" i="7"/>
  <c r="I110" i="7"/>
  <c r="H110" i="7"/>
  <c r="G110" i="7"/>
  <c r="F110" i="7"/>
  <c r="E110" i="7"/>
  <c r="D110" i="7"/>
  <c r="B110" i="7"/>
  <c r="M109" i="7"/>
  <c r="L109" i="7"/>
  <c r="K109" i="7"/>
  <c r="J109" i="7"/>
  <c r="I109" i="7"/>
  <c r="H109" i="7"/>
  <c r="G109" i="7"/>
  <c r="F109" i="7"/>
  <c r="E109" i="7"/>
  <c r="D109" i="7"/>
  <c r="B109" i="7"/>
  <c r="M108" i="7"/>
  <c r="L108" i="7"/>
  <c r="K108" i="7"/>
  <c r="J108" i="7"/>
  <c r="I108" i="7"/>
  <c r="H108" i="7"/>
  <c r="G108" i="7"/>
  <c r="F108" i="7"/>
  <c r="E108" i="7"/>
  <c r="D108" i="7"/>
  <c r="B108" i="7"/>
  <c r="M107" i="7"/>
  <c r="L107" i="7"/>
  <c r="K107" i="7"/>
  <c r="J107" i="7"/>
  <c r="I107" i="7"/>
  <c r="H107" i="7"/>
  <c r="G107" i="7"/>
  <c r="F107" i="7"/>
  <c r="E107" i="7"/>
  <c r="D107" i="7"/>
  <c r="B107" i="7"/>
  <c r="M106" i="7"/>
  <c r="L106" i="7"/>
  <c r="K106" i="7"/>
  <c r="J106" i="7"/>
  <c r="I106" i="7"/>
  <c r="H106" i="7"/>
  <c r="G106" i="7"/>
  <c r="F106" i="7"/>
  <c r="E106" i="7"/>
  <c r="D106" i="7"/>
  <c r="B106" i="7"/>
  <c r="M105" i="7"/>
  <c r="L105" i="7"/>
  <c r="K105" i="7"/>
  <c r="J105" i="7"/>
  <c r="I105" i="7"/>
  <c r="H105" i="7"/>
  <c r="G105" i="7"/>
  <c r="F105" i="7"/>
  <c r="E105" i="7"/>
  <c r="D105" i="7"/>
  <c r="B105" i="7"/>
  <c r="M104" i="7"/>
  <c r="L104" i="7"/>
  <c r="K104" i="7"/>
  <c r="J104" i="7"/>
  <c r="I104" i="7"/>
  <c r="H104" i="7"/>
  <c r="G104" i="7"/>
  <c r="F104" i="7"/>
  <c r="E104" i="7"/>
  <c r="D104" i="7"/>
  <c r="B104" i="7"/>
  <c r="M103" i="7"/>
  <c r="L103" i="7"/>
  <c r="K103" i="7"/>
  <c r="J103" i="7"/>
  <c r="I103" i="7"/>
  <c r="H103" i="7"/>
  <c r="G103" i="7"/>
  <c r="F103" i="7"/>
  <c r="E103" i="7"/>
  <c r="D103" i="7"/>
  <c r="B103" i="7"/>
  <c r="M102" i="7"/>
  <c r="L102" i="7"/>
  <c r="K102" i="7"/>
  <c r="J102" i="7"/>
  <c r="I102" i="7"/>
  <c r="H102" i="7"/>
  <c r="G102" i="7"/>
  <c r="F102" i="7"/>
  <c r="E102" i="7"/>
  <c r="D102" i="7"/>
  <c r="B102" i="7"/>
  <c r="M101" i="7"/>
  <c r="L101" i="7"/>
  <c r="K101" i="7"/>
  <c r="J101" i="7"/>
  <c r="I101" i="7"/>
  <c r="H101" i="7"/>
  <c r="G101" i="7"/>
  <c r="F101" i="7"/>
  <c r="E101" i="7"/>
  <c r="D101" i="7"/>
  <c r="B101" i="7"/>
  <c r="M100" i="7"/>
  <c r="L100" i="7"/>
  <c r="K100" i="7"/>
  <c r="J100" i="7"/>
  <c r="I100" i="7"/>
  <c r="H100" i="7"/>
  <c r="G100" i="7"/>
  <c r="F100" i="7"/>
  <c r="E100" i="7"/>
  <c r="D100" i="7"/>
  <c r="B100" i="7"/>
  <c r="M99" i="7"/>
  <c r="L99" i="7"/>
  <c r="K99" i="7"/>
  <c r="J99" i="7"/>
  <c r="I99" i="7"/>
  <c r="H99" i="7"/>
  <c r="G99" i="7"/>
  <c r="F99" i="7"/>
  <c r="E99" i="7"/>
  <c r="D99" i="7"/>
  <c r="B99" i="7"/>
  <c r="M98" i="7"/>
  <c r="L98" i="7"/>
  <c r="K98" i="7"/>
  <c r="J98" i="7"/>
  <c r="I98" i="7"/>
  <c r="H98" i="7"/>
  <c r="G98" i="7"/>
  <c r="F98" i="7"/>
  <c r="E98" i="7"/>
  <c r="D98" i="7"/>
  <c r="B98" i="7"/>
  <c r="M97" i="7"/>
  <c r="L97" i="7"/>
  <c r="K97" i="7"/>
  <c r="J97" i="7"/>
  <c r="I97" i="7"/>
  <c r="H97" i="7"/>
  <c r="G97" i="7"/>
  <c r="F97" i="7"/>
  <c r="E97" i="7"/>
  <c r="D97" i="7"/>
  <c r="B97" i="7"/>
  <c r="M96" i="7"/>
  <c r="L96" i="7"/>
  <c r="K96" i="7"/>
  <c r="J96" i="7"/>
  <c r="I96" i="7"/>
  <c r="H96" i="7"/>
  <c r="G96" i="7"/>
  <c r="F96" i="7"/>
  <c r="E96" i="7"/>
  <c r="D96" i="7"/>
  <c r="B96" i="7"/>
  <c r="M95" i="7"/>
  <c r="L95" i="7"/>
  <c r="K95" i="7"/>
  <c r="J95" i="7"/>
  <c r="I95" i="7"/>
  <c r="H95" i="7"/>
  <c r="G95" i="7"/>
  <c r="F95" i="7"/>
  <c r="E95" i="7"/>
  <c r="D95" i="7"/>
  <c r="B95" i="7"/>
  <c r="M94" i="7"/>
  <c r="L94" i="7"/>
  <c r="K94" i="7"/>
  <c r="J94" i="7"/>
  <c r="I94" i="7"/>
  <c r="H94" i="7"/>
  <c r="G94" i="7"/>
  <c r="F94" i="7"/>
  <c r="E94" i="7"/>
  <c r="D94" i="7"/>
  <c r="B94" i="7"/>
  <c r="M93" i="7"/>
  <c r="L93" i="7"/>
  <c r="K93" i="7"/>
  <c r="J93" i="7"/>
  <c r="I93" i="7"/>
  <c r="H93" i="7"/>
  <c r="G93" i="7"/>
  <c r="F93" i="7"/>
  <c r="E93" i="7"/>
  <c r="D93" i="7"/>
  <c r="B93" i="7"/>
  <c r="M92" i="7"/>
  <c r="L92" i="7"/>
  <c r="K92" i="7"/>
  <c r="J92" i="7"/>
  <c r="I92" i="7"/>
  <c r="H92" i="7"/>
  <c r="G92" i="7"/>
  <c r="F92" i="7"/>
  <c r="E92" i="7"/>
  <c r="D92" i="7"/>
  <c r="B92" i="7"/>
  <c r="M91" i="7"/>
  <c r="L91" i="7"/>
  <c r="K91" i="7"/>
  <c r="J91" i="7"/>
  <c r="I91" i="7"/>
  <c r="H91" i="7"/>
  <c r="G91" i="7"/>
  <c r="F91" i="7"/>
  <c r="E91" i="7"/>
  <c r="D91" i="7"/>
  <c r="B91" i="7"/>
  <c r="M90" i="7"/>
  <c r="L90" i="7"/>
  <c r="K90" i="7"/>
  <c r="J90" i="7"/>
  <c r="I90" i="7"/>
  <c r="H90" i="7"/>
  <c r="G90" i="7"/>
  <c r="F90" i="7"/>
  <c r="E90" i="7"/>
  <c r="D90" i="7"/>
  <c r="B90" i="7"/>
  <c r="M89" i="7"/>
  <c r="L89" i="7"/>
  <c r="K89" i="7"/>
  <c r="J89" i="7"/>
  <c r="I89" i="7"/>
  <c r="H89" i="7"/>
  <c r="G89" i="7"/>
  <c r="F89" i="7"/>
  <c r="E89" i="7"/>
  <c r="D89" i="7"/>
  <c r="B89" i="7"/>
  <c r="M88" i="7"/>
  <c r="L88" i="7"/>
  <c r="K88" i="7"/>
  <c r="J88" i="7"/>
  <c r="I88" i="7"/>
  <c r="H88" i="7"/>
  <c r="G88" i="7"/>
  <c r="F88" i="7"/>
  <c r="E88" i="7"/>
  <c r="D88" i="7"/>
  <c r="B88" i="7"/>
  <c r="M87" i="7"/>
  <c r="L87" i="7"/>
  <c r="K87" i="7"/>
  <c r="J87" i="7"/>
  <c r="I87" i="7"/>
  <c r="H87" i="7"/>
  <c r="G87" i="7"/>
  <c r="F87" i="7"/>
  <c r="E87" i="7"/>
  <c r="D87" i="7"/>
  <c r="B87" i="7"/>
  <c r="M86" i="7"/>
  <c r="L86" i="7"/>
  <c r="K86" i="7"/>
  <c r="J86" i="7"/>
  <c r="I86" i="7"/>
  <c r="H86" i="7"/>
  <c r="G86" i="7"/>
  <c r="F86" i="7"/>
  <c r="E86" i="7"/>
  <c r="D86" i="7"/>
  <c r="B86" i="7"/>
  <c r="D85" i="7"/>
  <c r="B85" i="7"/>
  <c r="A85" i="7"/>
  <c r="C63" i="7"/>
  <c r="A63" i="7"/>
  <c r="A143" i="7" s="1"/>
  <c r="C62" i="7"/>
  <c r="A62" i="7"/>
  <c r="A142" i="7" s="1"/>
  <c r="C61" i="7"/>
  <c r="A61" i="7"/>
  <c r="A141" i="7" s="1"/>
  <c r="C60" i="7"/>
  <c r="A60" i="7"/>
  <c r="A140" i="7" s="1"/>
  <c r="C59" i="7"/>
  <c r="A59" i="7"/>
  <c r="A139" i="7" s="1"/>
  <c r="C58" i="7"/>
  <c r="A58" i="7"/>
  <c r="A138" i="7" s="1"/>
  <c r="C57" i="7"/>
  <c r="A57" i="7"/>
  <c r="A137" i="7" s="1"/>
  <c r="C56" i="7"/>
  <c r="A56" i="7"/>
  <c r="A136" i="7" s="1"/>
  <c r="C55" i="7"/>
  <c r="A55" i="7"/>
  <c r="A135" i="7" s="1"/>
  <c r="C54" i="7"/>
  <c r="A54" i="7"/>
  <c r="A134" i="7" s="1"/>
  <c r="C53" i="7"/>
  <c r="A53" i="7"/>
  <c r="A133" i="7" s="1"/>
  <c r="C52" i="7"/>
  <c r="A52" i="7"/>
  <c r="A132" i="7" s="1"/>
  <c r="C51" i="7"/>
  <c r="A51" i="7"/>
  <c r="A131" i="7" s="1"/>
  <c r="C50" i="7"/>
  <c r="A50" i="7"/>
  <c r="A130" i="7" s="1"/>
  <c r="C49" i="7"/>
  <c r="A49" i="7"/>
  <c r="A129" i="7" s="1"/>
  <c r="C48" i="7"/>
  <c r="A48" i="7" s="1"/>
  <c r="A128" i="7" s="1"/>
  <c r="C47" i="7"/>
  <c r="A47" i="7" s="1"/>
  <c r="A127" i="7" s="1"/>
  <c r="C46" i="7"/>
  <c r="A46" i="7" s="1"/>
  <c r="A126" i="7" s="1"/>
  <c r="C45" i="7"/>
  <c r="A45" i="7" s="1"/>
  <c r="A125" i="7" s="1"/>
  <c r="C44" i="7"/>
  <c r="A44" i="7" s="1"/>
  <c r="A124" i="7" s="1"/>
  <c r="C43" i="7"/>
  <c r="A43" i="7" s="1"/>
  <c r="A123" i="7" s="1"/>
  <c r="C42" i="7"/>
  <c r="A42" i="7" s="1"/>
  <c r="A122" i="7" s="1"/>
  <c r="C41" i="7"/>
  <c r="A41" i="7" s="1"/>
  <c r="A121" i="7" s="1"/>
  <c r="C40" i="7"/>
  <c r="A40" i="7" s="1"/>
  <c r="A120" i="7" s="1"/>
  <c r="C39" i="7"/>
  <c r="A39" i="7" s="1"/>
  <c r="A119" i="7" s="1"/>
  <c r="C38" i="7"/>
  <c r="A38" i="7" s="1"/>
  <c r="A118" i="7" s="1"/>
  <c r="C37" i="7"/>
  <c r="A37" i="7" s="1"/>
  <c r="A117" i="7" s="1"/>
  <c r="C36" i="7"/>
  <c r="A36" i="7" s="1"/>
  <c r="A116" i="7" s="1"/>
  <c r="C35" i="7"/>
  <c r="A35" i="7" s="1"/>
  <c r="A115" i="7" s="1"/>
  <c r="C34" i="7"/>
  <c r="A34" i="7" s="1"/>
  <c r="A114" i="7" s="1"/>
  <c r="C33" i="7"/>
  <c r="A33" i="7" s="1"/>
  <c r="A113" i="7" s="1"/>
  <c r="C32" i="7"/>
  <c r="A32" i="7" s="1"/>
  <c r="A112" i="7" s="1"/>
  <c r="C31" i="7"/>
  <c r="A31" i="7" s="1"/>
  <c r="A111" i="7" s="1"/>
  <c r="C30" i="7"/>
  <c r="A30" i="7" s="1"/>
  <c r="A110" i="7" s="1"/>
  <c r="C29" i="7"/>
  <c r="A29" i="7" s="1"/>
  <c r="A109" i="7" s="1"/>
  <c r="C28" i="7"/>
  <c r="A28" i="7" s="1"/>
  <c r="A108" i="7" s="1"/>
  <c r="C27" i="7"/>
  <c r="A27" i="7" s="1"/>
  <c r="A107" i="7" s="1"/>
  <c r="C26" i="7"/>
  <c r="A26" i="7" s="1"/>
  <c r="A106" i="7" s="1"/>
  <c r="C25" i="7"/>
  <c r="A25" i="7" s="1"/>
  <c r="A105" i="7" s="1"/>
  <c r="C24" i="7"/>
  <c r="A24" i="7" s="1"/>
  <c r="A104" i="7" s="1"/>
  <c r="C23" i="7"/>
  <c r="A23" i="7" s="1"/>
  <c r="A103" i="7" s="1"/>
  <c r="C22" i="7"/>
  <c r="A22" i="7" s="1"/>
  <c r="A102" i="7" s="1"/>
  <c r="C21" i="7"/>
  <c r="A21" i="7" s="1"/>
  <c r="A101" i="7" s="1"/>
  <c r="C20" i="7"/>
  <c r="A20" i="7" s="1"/>
  <c r="A100" i="7" s="1"/>
  <c r="C19" i="7"/>
  <c r="A19" i="7" s="1"/>
  <c r="A99" i="7" s="1"/>
  <c r="C18" i="7"/>
  <c r="A18" i="7" s="1"/>
  <c r="A98" i="7" s="1"/>
  <c r="C17" i="7"/>
  <c r="A17" i="7" s="1"/>
  <c r="A97" i="7" s="1"/>
  <c r="C16" i="7"/>
  <c r="A16" i="7" s="1"/>
  <c r="A96" i="7" s="1"/>
  <c r="C15" i="7"/>
  <c r="A15" i="7" s="1"/>
  <c r="A95" i="7" s="1"/>
  <c r="C14" i="7"/>
  <c r="A14" i="7" s="1"/>
  <c r="A94" i="7" s="1"/>
  <c r="C13" i="7"/>
  <c r="A13" i="7" s="1"/>
  <c r="A93" i="7" s="1"/>
  <c r="C12" i="7"/>
  <c r="A12" i="7" s="1"/>
  <c r="A92" i="7" s="1"/>
  <c r="C11" i="7"/>
  <c r="A11" i="7" s="1"/>
  <c r="A91" i="7" s="1"/>
  <c r="C10" i="7"/>
  <c r="A10" i="7" s="1"/>
  <c r="A90" i="7" s="1"/>
  <c r="C9" i="7"/>
  <c r="A9" i="7" s="1"/>
  <c r="A89" i="7" s="1"/>
  <c r="C8" i="7"/>
  <c r="A8" i="7" s="1"/>
  <c r="A88" i="7" s="1"/>
  <c r="C7" i="7"/>
  <c r="A7" i="7" s="1"/>
  <c r="A87" i="7" s="1"/>
  <c r="C6" i="7"/>
  <c r="A6" i="7" s="1"/>
  <c r="A86" i="7" s="1"/>
  <c r="E5" i="7"/>
  <c r="E156" i="7" s="1"/>
  <c r="E146" i="7" s="1"/>
  <c r="E1" i="7"/>
  <c r="F1" i="7" s="1"/>
  <c r="G1" i="7" s="1"/>
  <c r="H1" i="7" s="1"/>
  <c r="I1" i="7" s="1"/>
  <c r="J1" i="7" s="1"/>
  <c r="K1" i="7" s="1"/>
  <c r="L1" i="7" s="1"/>
  <c r="M1" i="7" s="1"/>
  <c r="E85" i="7" l="1"/>
  <c r="F5" i="7"/>
  <c r="F156" i="7" s="1"/>
  <c r="F146" i="7" s="1"/>
  <c r="D162" i="7"/>
  <c r="D158" i="7"/>
  <c r="D151" i="7" s="1"/>
  <c r="D159" i="7"/>
  <c r="D148" i="7" s="1"/>
  <c r="D161" i="7"/>
  <c r="D150" i="7" s="1"/>
  <c r="D160" i="7"/>
  <c r="D149" i="7" s="1"/>
  <c r="D157" i="7"/>
  <c r="D147" i="7" s="1"/>
  <c r="F85" i="7" l="1"/>
  <c r="G5" i="7"/>
  <c r="G156" i="7" s="1"/>
  <c r="G146" i="7" s="1"/>
  <c r="E162" i="7"/>
  <c r="E158" i="7"/>
  <c r="E151" i="7" s="1"/>
  <c r="E159" i="7"/>
  <c r="E148" i="7" s="1"/>
  <c r="E160" i="7"/>
  <c r="E149" i="7" s="1"/>
  <c r="E161" i="7"/>
  <c r="E150" i="7" s="1"/>
  <c r="E157" i="7"/>
  <c r="E147" i="7" s="1"/>
  <c r="H5" i="7" l="1"/>
  <c r="H156" i="7" s="1"/>
  <c r="H146" i="7" s="1"/>
  <c r="G85" i="7"/>
  <c r="F159" i="7"/>
  <c r="F148" i="7" s="1"/>
  <c r="F160" i="7"/>
  <c r="F149" i="7" s="1"/>
  <c r="F161" i="7"/>
  <c r="F150" i="7" s="1"/>
  <c r="F157" i="7"/>
  <c r="F147" i="7" s="1"/>
  <c r="F162" i="7"/>
  <c r="F158" i="7"/>
  <c r="F151" i="7" s="1"/>
  <c r="G160" i="7" l="1"/>
  <c r="G149" i="7" s="1"/>
  <c r="G161" i="7"/>
  <c r="G150" i="7" s="1"/>
  <c r="G157" i="7"/>
  <c r="G147" i="7" s="1"/>
  <c r="G162" i="7"/>
  <c r="G158" i="7"/>
  <c r="G151" i="7" s="1"/>
  <c r="G159" i="7"/>
  <c r="G148" i="7" s="1"/>
  <c r="H85" i="7"/>
  <c r="I5" i="7"/>
  <c r="I156" i="7" s="1"/>
  <c r="I146" i="7" s="1"/>
  <c r="J5" i="7" l="1"/>
  <c r="J156" i="7" s="1"/>
  <c r="J146" i="7" s="1"/>
  <c r="I85" i="7"/>
  <c r="H161" i="7"/>
  <c r="H150" i="7" s="1"/>
  <c r="H157" i="7"/>
  <c r="H147" i="7" s="1"/>
  <c r="H162" i="7"/>
  <c r="H158" i="7"/>
  <c r="H151" i="7" s="1"/>
  <c r="H159" i="7"/>
  <c r="H148" i="7" s="1"/>
  <c r="H160" i="7"/>
  <c r="H149" i="7" s="1"/>
  <c r="J85" i="7" l="1"/>
  <c r="K5" i="7"/>
  <c r="K156" i="7" s="1"/>
  <c r="K146" i="7" s="1"/>
  <c r="I162" i="7"/>
  <c r="I158" i="7"/>
  <c r="I151" i="7" s="1"/>
  <c r="I159" i="7"/>
  <c r="I148" i="7" s="1"/>
  <c r="I160" i="7"/>
  <c r="I149" i="7" s="1"/>
  <c r="I161" i="7"/>
  <c r="I150" i="7" s="1"/>
  <c r="I157" i="7"/>
  <c r="I147" i="7" s="1"/>
  <c r="J159" i="7" l="1"/>
  <c r="J148" i="7" s="1"/>
  <c r="J160" i="7"/>
  <c r="J149" i="7" s="1"/>
  <c r="J161" i="7"/>
  <c r="J150" i="7" s="1"/>
  <c r="J157" i="7"/>
  <c r="J147" i="7" s="1"/>
  <c r="J162" i="7"/>
  <c r="J158" i="7"/>
  <c r="J151" i="7" s="1"/>
  <c r="L5" i="7"/>
  <c r="L156" i="7" s="1"/>
  <c r="L146" i="7" s="1"/>
  <c r="K85" i="7"/>
  <c r="L85" i="7" l="1"/>
  <c r="M5" i="7"/>
  <c r="M156" i="7" s="1"/>
  <c r="M146" i="7" s="1"/>
  <c r="K160" i="7"/>
  <c r="K149" i="7" s="1"/>
  <c r="K161" i="7"/>
  <c r="K150" i="7" s="1"/>
  <c r="K157" i="7"/>
  <c r="K147" i="7" s="1"/>
  <c r="K162" i="7"/>
  <c r="K158" i="7"/>
  <c r="K151" i="7" s="1"/>
  <c r="K159" i="7"/>
  <c r="K148" i="7" s="1"/>
  <c r="M85" i="7" l="1"/>
  <c r="L161" i="7"/>
  <c r="L150" i="7" s="1"/>
  <c r="L157" i="7"/>
  <c r="L147" i="7" s="1"/>
  <c r="L162" i="7"/>
  <c r="L158" i="7"/>
  <c r="L151" i="7" s="1"/>
  <c r="L159" i="7"/>
  <c r="L148" i="7" s="1"/>
  <c r="L160" i="7"/>
  <c r="L149" i="7" s="1"/>
  <c r="M162" i="7" l="1"/>
  <c r="M158" i="7"/>
  <c r="M151" i="7" s="1"/>
  <c r="M159" i="7"/>
  <c r="M148" i="7" s="1"/>
  <c r="M160" i="7"/>
  <c r="M149" i="7" s="1"/>
  <c r="M161" i="7"/>
  <c r="M150" i="7" s="1"/>
  <c r="M157" i="7"/>
  <c r="M147" i="7" s="1"/>
  <c r="D3" i="2" l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5" i="2" l="1"/>
  <c r="R10" i="2" l="1"/>
  <c r="R9" i="2"/>
  <c r="R8" i="2"/>
  <c r="R7" i="2"/>
  <c r="R6" i="2"/>
  <c r="R18" i="2" l="1"/>
</calcChain>
</file>

<file path=xl/sharedStrings.xml><?xml version="1.0" encoding="utf-8"?>
<sst xmlns="http://schemas.openxmlformats.org/spreadsheetml/2006/main" count="237" uniqueCount="187">
  <si>
    <t>設問No.</t>
    <rPh sb="0" eb="2">
      <t>セツモン</t>
    </rPh>
    <phoneticPr fontId="1"/>
  </si>
  <si>
    <t>問1</t>
    <rPh sb="0" eb="1">
      <t>ト</t>
    </rPh>
    <phoneticPr fontId="1"/>
  </si>
  <si>
    <t>問2</t>
    <rPh sb="0" eb="1">
      <t>ト</t>
    </rPh>
    <phoneticPr fontId="1"/>
  </si>
  <si>
    <t>問3</t>
    <rPh sb="0" eb="1">
      <t>ト</t>
    </rPh>
    <phoneticPr fontId="1"/>
  </si>
  <si>
    <t>問4</t>
    <rPh sb="0" eb="1">
      <t>ト</t>
    </rPh>
    <phoneticPr fontId="1"/>
  </si>
  <si>
    <t>問5</t>
    <rPh sb="0" eb="1">
      <t>ト</t>
    </rPh>
    <phoneticPr fontId="1"/>
  </si>
  <si>
    <t>問6</t>
    <rPh sb="0" eb="1">
      <t>ト</t>
    </rPh>
    <phoneticPr fontId="1"/>
  </si>
  <si>
    <t>問7</t>
    <rPh sb="0" eb="1">
      <t>ト</t>
    </rPh>
    <phoneticPr fontId="1"/>
  </si>
  <si>
    <t>問8</t>
    <rPh sb="0" eb="1">
      <t>ト</t>
    </rPh>
    <phoneticPr fontId="1"/>
  </si>
  <si>
    <t>問9</t>
    <rPh sb="0" eb="1">
      <t>ト</t>
    </rPh>
    <phoneticPr fontId="1"/>
  </si>
  <si>
    <t>問10</t>
    <rPh sb="0" eb="1">
      <t>ト</t>
    </rPh>
    <phoneticPr fontId="1"/>
  </si>
  <si>
    <t>問11</t>
    <rPh sb="0" eb="1">
      <t>ト</t>
    </rPh>
    <phoneticPr fontId="1"/>
  </si>
  <si>
    <t>問12</t>
    <rPh sb="0" eb="1">
      <t>ト</t>
    </rPh>
    <phoneticPr fontId="1"/>
  </si>
  <si>
    <t>問13</t>
    <rPh sb="0" eb="1">
      <t>ト</t>
    </rPh>
    <phoneticPr fontId="1"/>
  </si>
  <si>
    <t>問14</t>
    <rPh sb="0" eb="1">
      <t>ト</t>
    </rPh>
    <phoneticPr fontId="1"/>
  </si>
  <si>
    <t>問15</t>
    <rPh sb="0" eb="1">
      <t>ト</t>
    </rPh>
    <phoneticPr fontId="1"/>
  </si>
  <si>
    <t>問16</t>
    <rPh sb="0" eb="1">
      <t>ト</t>
    </rPh>
    <phoneticPr fontId="1"/>
  </si>
  <si>
    <t>問17</t>
    <rPh sb="0" eb="1">
      <t>ト</t>
    </rPh>
    <phoneticPr fontId="1"/>
  </si>
  <si>
    <t>問18</t>
    <rPh sb="0" eb="1">
      <t>ト</t>
    </rPh>
    <phoneticPr fontId="1"/>
  </si>
  <si>
    <t>問19</t>
    <rPh sb="0" eb="1">
      <t>ト</t>
    </rPh>
    <phoneticPr fontId="1"/>
  </si>
  <si>
    <t>問20</t>
    <rPh sb="0" eb="1">
      <t>ト</t>
    </rPh>
    <phoneticPr fontId="1"/>
  </si>
  <si>
    <t>問21</t>
    <rPh sb="0" eb="1">
      <t>ト</t>
    </rPh>
    <phoneticPr fontId="1"/>
  </si>
  <si>
    <t>問22</t>
    <rPh sb="0" eb="1">
      <t>ト</t>
    </rPh>
    <phoneticPr fontId="1"/>
  </si>
  <si>
    <t>問23</t>
    <rPh sb="0" eb="1">
      <t>ト</t>
    </rPh>
    <phoneticPr fontId="1"/>
  </si>
  <si>
    <t>問24</t>
    <rPh sb="0" eb="1">
      <t>ト</t>
    </rPh>
    <phoneticPr fontId="1"/>
  </si>
  <si>
    <t>問25</t>
    <rPh sb="0" eb="1">
      <t>ト</t>
    </rPh>
    <phoneticPr fontId="1"/>
  </si>
  <si>
    <t>問26</t>
    <rPh sb="0" eb="1">
      <t>ト</t>
    </rPh>
    <phoneticPr fontId="1"/>
  </si>
  <si>
    <t>問27</t>
    <rPh sb="0" eb="1">
      <t>ト</t>
    </rPh>
    <phoneticPr fontId="1"/>
  </si>
  <si>
    <t>問28</t>
    <rPh sb="0" eb="1">
      <t>ト</t>
    </rPh>
    <phoneticPr fontId="1"/>
  </si>
  <si>
    <t>問29</t>
    <rPh sb="0" eb="1">
      <t>ト</t>
    </rPh>
    <phoneticPr fontId="1"/>
  </si>
  <si>
    <t>問30</t>
    <rPh sb="0" eb="1">
      <t>ト</t>
    </rPh>
    <phoneticPr fontId="1"/>
  </si>
  <si>
    <t>問31</t>
    <rPh sb="0" eb="1">
      <t>ト</t>
    </rPh>
    <phoneticPr fontId="1"/>
  </si>
  <si>
    <t>問32</t>
    <rPh sb="0" eb="1">
      <t>ト</t>
    </rPh>
    <phoneticPr fontId="1"/>
  </si>
  <si>
    <t>問33</t>
    <rPh sb="0" eb="1">
      <t>ト</t>
    </rPh>
    <phoneticPr fontId="1"/>
  </si>
  <si>
    <t>問34</t>
    <rPh sb="0" eb="1">
      <t>ト</t>
    </rPh>
    <phoneticPr fontId="1"/>
  </si>
  <si>
    <t>問35</t>
    <rPh sb="0" eb="1">
      <t>ト</t>
    </rPh>
    <phoneticPr fontId="1"/>
  </si>
  <si>
    <t>問36</t>
    <rPh sb="0" eb="1">
      <t>ト</t>
    </rPh>
    <phoneticPr fontId="1"/>
  </si>
  <si>
    <t>問37</t>
    <rPh sb="0" eb="1">
      <t>ト</t>
    </rPh>
    <phoneticPr fontId="1"/>
  </si>
  <si>
    <t>問38</t>
    <rPh sb="0" eb="1">
      <t>ト</t>
    </rPh>
    <phoneticPr fontId="1"/>
  </si>
  <si>
    <t>問39</t>
    <rPh sb="0" eb="1">
      <t>ト</t>
    </rPh>
    <phoneticPr fontId="1"/>
  </si>
  <si>
    <t>問40</t>
    <rPh sb="0" eb="1">
      <t>ト</t>
    </rPh>
    <phoneticPr fontId="1"/>
  </si>
  <si>
    <t>問41</t>
    <rPh sb="0" eb="1">
      <t>ト</t>
    </rPh>
    <phoneticPr fontId="1"/>
  </si>
  <si>
    <t>問42</t>
    <rPh sb="0" eb="1">
      <t>ト</t>
    </rPh>
    <phoneticPr fontId="1"/>
  </si>
  <si>
    <t>問43</t>
    <rPh sb="0" eb="1">
      <t>ト</t>
    </rPh>
    <phoneticPr fontId="1"/>
  </si>
  <si>
    <t>痛み・痛み関連</t>
    <rPh sb="0" eb="1">
      <t>イタ</t>
    </rPh>
    <rPh sb="3" eb="4">
      <t>イタ</t>
    </rPh>
    <rPh sb="5" eb="7">
      <t>カンレン</t>
    </rPh>
    <phoneticPr fontId="1"/>
  </si>
  <si>
    <t>身体機能・日常生活の状態</t>
    <rPh sb="0" eb="2">
      <t>シンタイ</t>
    </rPh>
    <rPh sb="2" eb="4">
      <t>キノウ</t>
    </rPh>
    <rPh sb="5" eb="7">
      <t>ニチジョウ</t>
    </rPh>
    <rPh sb="7" eb="9">
      <t>セイカツ</t>
    </rPh>
    <rPh sb="10" eb="12">
      <t>ジョウタイ</t>
    </rPh>
    <phoneticPr fontId="1"/>
  </si>
  <si>
    <t>社会生活機能</t>
    <rPh sb="0" eb="2">
      <t>シャカイ</t>
    </rPh>
    <rPh sb="2" eb="4">
      <t>セイカツ</t>
    </rPh>
    <rPh sb="4" eb="6">
      <t>キノウ</t>
    </rPh>
    <phoneticPr fontId="1"/>
  </si>
  <si>
    <t>靴関連</t>
    <rPh sb="0" eb="1">
      <t>クツ</t>
    </rPh>
    <rPh sb="1" eb="3">
      <t>カンレン</t>
    </rPh>
    <phoneticPr fontId="1"/>
  </si>
  <si>
    <t>全体的健康感</t>
    <rPh sb="0" eb="3">
      <t>ゼンタイテキ</t>
    </rPh>
    <rPh sb="3" eb="5">
      <t>ケンコウ</t>
    </rPh>
    <rPh sb="5" eb="6">
      <t>カン</t>
    </rPh>
    <phoneticPr fontId="1"/>
  </si>
  <si>
    <t>スポーツ（選択項目）</t>
    <rPh sb="5" eb="7">
      <t>センタク</t>
    </rPh>
    <rPh sb="7" eb="9">
      <t>コウモク</t>
    </rPh>
    <phoneticPr fontId="1"/>
  </si>
  <si>
    <t>仕分けNo.</t>
    <rPh sb="0" eb="2">
      <t>シワ</t>
    </rPh>
    <phoneticPr fontId="1"/>
  </si>
  <si>
    <t>説明</t>
    <rPh sb="0" eb="2">
      <t>セツメイ</t>
    </rPh>
    <phoneticPr fontId="1"/>
  </si>
  <si>
    <t>項目数</t>
    <rPh sb="0" eb="3">
      <t>コウモクスウ</t>
    </rPh>
    <phoneticPr fontId="1"/>
  </si>
  <si>
    <t>点数表</t>
    <rPh sb="0" eb="2">
      <t>テンスウ</t>
    </rPh>
    <rPh sb="2" eb="3">
      <t>ヒョウ</t>
    </rPh>
    <phoneticPr fontId="1"/>
  </si>
  <si>
    <t>点数範囲</t>
    <rPh sb="0" eb="2">
      <t>テンスウ</t>
    </rPh>
    <rPh sb="2" eb="4">
      <t>ハンイ</t>
    </rPh>
    <phoneticPr fontId="1"/>
  </si>
  <si>
    <t>作業手順マニュアル</t>
    <rPh sb="0" eb="2">
      <t>サギョウ</t>
    </rPh>
    <rPh sb="2" eb="4">
      <t>テジュン</t>
    </rPh>
    <phoneticPr fontId="1"/>
  </si>
  <si>
    <t>作成日</t>
    <rPh sb="0" eb="3">
      <t>サクセイビ</t>
    </rPh>
    <phoneticPr fontId="1"/>
  </si>
  <si>
    <t>更新日</t>
    <rPh sb="0" eb="3">
      <t>コウシンビ</t>
    </rPh>
    <phoneticPr fontId="1"/>
  </si>
  <si>
    <t>作成者</t>
    <rPh sb="0" eb="3">
      <t>サクセイシャ</t>
    </rPh>
    <phoneticPr fontId="1"/>
  </si>
  <si>
    <t>①質問構成因子の設定</t>
    <rPh sb="1" eb="3">
      <t>シツモン</t>
    </rPh>
    <rPh sb="3" eb="5">
      <t>コウセイ</t>
    </rPh>
    <rPh sb="5" eb="7">
      <t>インシ</t>
    </rPh>
    <rPh sb="8" eb="10">
      <t>セッテイ</t>
    </rPh>
    <phoneticPr fontId="1"/>
  </si>
  <si>
    <t>②質問項目点数の設定</t>
    <rPh sb="1" eb="3">
      <t>シツモン</t>
    </rPh>
    <rPh sb="3" eb="5">
      <t>コウモク</t>
    </rPh>
    <rPh sb="5" eb="7">
      <t>テンスウ</t>
    </rPh>
    <rPh sb="8" eb="10">
      <t>セッテイ</t>
    </rPh>
    <phoneticPr fontId="1"/>
  </si>
  <si>
    <t>　┗</t>
    <phoneticPr fontId="1"/>
  </si>
  <si>
    <t>VAS判定</t>
    <rPh sb="3" eb="5">
      <t>ハンテイ</t>
    </rPh>
    <phoneticPr fontId="1"/>
  </si>
  <si>
    <t>問3</t>
    <rPh sb="0" eb="1">
      <t>ト</t>
    </rPh>
    <phoneticPr fontId="1"/>
  </si>
  <si>
    <t>問43</t>
    <rPh sb="0" eb="1">
      <t>ト</t>
    </rPh>
    <phoneticPr fontId="1"/>
  </si>
  <si>
    <t>※VAS=Visual Analogue Scale方式</t>
    <rPh sb="26" eb="28">
      <t>ホウシキ</t>
    </rPh>
    <phoneticPr fontId="1"/>
  </si>
  <si>
    <t>（1）</t>
    <phoneticPr fontId="1"/>
  </si>
  <si>
    <t>各質問項目毎に、構成因子の設定を行う。</t>
    <rPh sb="0" eb="1">
      <t>カク</t>
    </rPh>
    <rPh sb="1" eb="3">
      <t>シツモン</t>
    </rPh>
    <rPh sb="3" eb="5">
      <t>コウモク</t>
    </rPh>
    <rPh sb="5" eb="6">
      <t>ゴト</t>
    </rPh>
    <rPh sb="8" eb="10">
      <t>コウセイ</t>
    </rPh>
    <rPh sb="10" eb="12">
      <t>インシ</t>
    </rPh>
    <rPh sb="13" eb="15">
      <t>セッテイ</t>
    </rPh>
    <rPh sb="16" eb="17">
      <t>オコナ</t>
    </rPh>
    <phoneticPr fontId="1"/>
  </si>
  <si>
    <t>配点の設定を確認する。</t>
    <rPh sb="0" eb="2">
      <t>ハイテン</t>
    </rPh>
    <rPh sb="3" eb="5">
      <t>セッテイ</t>
    </rPh>
    <rPh sb="6" eb="8">
      <t>カクニン</t>
    </rPh>
    <phoneticPr fontId="1"/>
  </si>
  <si>
    <t>（2）</t>
    <phoneticPr fontId="1"/>
  </si>
  <si>
    <t>問2</t>
    <rPh sb="0" eb="1">
      <t>ト</t>
    </rPh>
    <phoneticPr fontId="1"/>
  </si>
  <si>
    <t>問4</t>
    <rPh sb="0" eb="1">
      <t>ト</t>
    </rPh>
    <phoneticPr fontId="1"/>
  </si>
  <si>
    <t>問5</t>
    <rPh sb="0" eb="1">
      <t>ト</t>
    </rPh>
    <phoneticPr fontId="1"/>
  </si>
  <si>
    <t>問6</t>
    <rPh sb="0" eb="1">
      <t>ト</t>
    </rPh>
    <phoneticPr fontId="1"/>
  </si>
  <si>
    <t>問7</t>
    <rPh sb="0" eb="1">
      <t>ト</t>
    </rPh>
    <phoneticPr fontId="1"/>
  </si>
  <si>
    <t>問10</t>
    <rPh sb="0" eb="1">
      <t>ト</t>
    </rPh>
    <phoneticPr fontId="1"/>
  </si>
  <si>
    <t>問11</t>
    <rPh sb="0" eb="1">
      <t>ト</t>
    </rPh>
    <phoneticPr fontId="1"/>
  </si>
  <si>
    <t>問30</t>
    <rPh sb="0" eb="1">
      <t>ト</t>
    </rPh>
    <phoneticPr fontId="1"/>
  </si>
  <si>
    <t>問31</t>
    <rPh sb="0" eb="1">
      <t>ト</t>
    </rPh>
    <phoneticPr fontId="1"/>
  </si>
  <si>
    <t>問32</t>
    <rPh sb="0" eb="1">
      <t>ト</t>
    </rPh>
    <phoneticPr fontId="1"/>
  </si>
  <si>
    <t>問33</t>
    <rPh sb="0" eb="1">
      <t>ト</t>
    </rPh>
    <phoneticPr fontId="1"/>
  </si>
  <si>
    <t>問36</t>
    <rPh sb="0" eb="1">
      <t>ト</t>
    </rPh>
    <phoneticPr fontId="1"/>
  </si>
  <si>
    <t>問37</t>
    <rPh sb="0" eb="1">
      <t>ト</t>
    </rPh>
    <phoneticPr fontId="1"/>
  </si>
  <si>
    <t>問38</t>
    <rPh sb="0" eb="1">
      <t>ト</t>
    </rPh>
    <phoneticPr fontId="1"/>
  </si>
  <si>
    <t>問39</t>
    <rPh sb="0" eb="1">
      <t>ト</t>
    </rPh>
    <phoneticPr fontId="1"/>
  </si>
  <si>
    <t>問40</t>
    <rPh sb="0" eb="1">
      <t>ト</t>
    </rPh>
    <phoneticPr fontId="1"/>
  </si>
  <si>
    <t>問41</t>
    <rPh sb="0" eb="1">
      <t>ト</t>
    </rPh>
    <phoneticPr fontId="1"/>
  </si>
  <si>
    <t>問42</t>
    <rPh sb="0" eb="1">
      <t>ト</t>
    </rPh>
    <phoneticPr fontId="1"/>
  </si>
  <si>
    <t>行ﾃﾞｰﾀ</t>
    <rPh sb="0" eb="1">
      <t>ギョウ</t>
    </rPh>
    <phoneticPr fontId="1"/>
  </si>
  <si>
    <t>各質問項目毎の構成因子の割り振りを設定する。</t>
    <rPh sb="0" eb="1">
      <t>カク</t>
    </rPh>
    <rPh sb="1" eb="3">
      <t>シツモン</t>
    </rPh>
    <rPh sb="3" eb="5">
      <t>コウモク</t>
    </rPh>
    <rPh sb="5" eb="6">
      <t>ゴト</t>
    </rPh>
    <rPh sb="7" eb="9">
      <t>コウセイ</t>
    </rPh>
    <rPh sb="9" eb="11">
      <t>インシ</t>
    </rPh>
    <rPh sb="12" eb="13">
      <t>ワ</t>
    </rPh>
    <rPh sb="14" eb="15">
      <t>フ</t>
    </rPh>
    <rPh sb="17" eb="19">
      <t>セッテイ</t>
    </rPh>
    <phoneticPr fontId="1"/>
  </si>
  <si>
    <t>　入力シートでVASの質問項目を自動色付けする。</t>
    <rPh sb="1" eb="3">
      <t>ニュウリョク</t>
    </rPh>
    <rPh sb="11" eb="13">
      <t>シツモン</t>
    </rPh>
    <rPh sb="13" eb="15">
      <t>コウモク</t>
    </rPh>
    <rPh sb="16" eb="18">
      <t>ジドウ</t>
    </rPh>
    <rPh sb="18" eb="19">
      <t>イロ</t>
    </rPh>
    <rPh sb="19" eb="20">
      <t>ヅ</t>
    </rPh>
    <phoneticPr fontId="1"/>
  </si>
  <si>
    <t>　（数式の選択範囲を崩さず保つようにするため。）</t>
    <rPh sb="2" eb="4">
      <t>スウシキ</t>
    </rPh>
    <rPh sb="5" eb="7">
      <t>センタク</t>
    </rPh>
    <rPh sb="7" eb="9">
      <t>ハンイ</t>
    </rPh>
    <rPh sb="10" eb="11">
      <t>クズ</t>
    </rPh>
    <rPh sb="13" eb="14">
      <t>タモ</t>
    </rPh>
    <phoneticPr fontId="1"/>
  </si>
  <si>
    <t>※注意点：（1）、（2）の記載の仕方は必ず一致させておく。（数字の全角・半角に気を付ける等）</t>
    <rPh sb="1" eb="4">
      <t>チュウイテン</t>
    </rPh>
    <rPh sb="13" eb="15">
      <t>キサイ</t>
    </rPh>
    <rPh sb="16" eb="18">
      <t>シカタ</t>
    </rPh>
    <rPh sb="19" eb="20">
      <t>カナラ</t>
    </rPh>
    <rPh sb="21" eb="23">
      <t>イッチ</t>
    </rPh>
    <rPh sb="30" eb="32">
      <t>スウジ</t>
    </rPh>
    <rPh sb="33" eb="35">
      <t>ゼンカク</t>
    </rPh>
    <rPh sb="36" eb="38">
      <t>ハンカク</t>
    </rPh>
    <rPh sb="39" eb="40">
      <t>キ</t>
    </rPh>
    <rPh sb="41" eb="42">
      <t>ツ</t>
    </rPh>
    <rPh sb="44" eb="45">
      <t>ナド</t>
    </rPh>
    <phoneticPr fontId="1"/>
  </si>
  <si>
    <t>（2）</t>
    <phoneticPr fontId="1"/>
  </si>
  <si>
    <t>Visual Analogue Scale方式の質問項目を定義する。</t>
    <rPh sb="21" eb="23">
      <t>ホウシキ</t>
    </rPh>
    <rPh sb="24" eb="26">
      <t>シツモン</t>
    </rPh>
    <rPh sb="26" eb="28">
      <t>コウモク</t>
    </rPh>
    <rPh sb="29" eb="31">
      <t>テイギ</t>
    </rPh>
    <phoneticPr fontId="1"/>
  </si>
  <si>
    <t>・各カテゴリー（構成因子）に、該当する質問項目を入力する。</t>
    <rPh sb="1" eb="2">
      <t>カク</t>
    </rPh>
    <rPh sb="8" eb="10">
      <t>コウセイ</t>
    </rPh>
    <rPh sb="10" eb="12">
      <t>インシ</t>
    </rPh>
    <rPh sb="15" eb="17">
      <t>ガイトウ</t>
    </rPh>
    <rPh sb="19" eb="21">
      <t>シツモン</t>
    </rPh>
    <rPh sb="21" eb="23">
      <t>コウモク</t>
    </rPh>
    <rPh sb="24" eb="26">
      <t>ニュウリョク</t>
    </rPh>
    <phoneticPr fontId="1"/>
  </si>
  <si>
    <t>・B列"設問No."に、（1）で設定した項目を、番号順に記載する。</t>
    <rPh sb="2" eb="3">
      <t>レツ</t>
    </rPh>
    <rPh sb="4" eb="6">
      <t>セツモン</t>
    </rPh>
    <rPh sb="16" eb="18">
      <t>セッテイ</t>
    </rPh>
    <rPh sb="20" eb="22">
      <t>コウモク</t>
    </rPh>
    <rPh sb="24" eb="26">
      <t>バンゴウ</t>
    </rPh>
    <rPh sb="26" eb="27">
      <t>ジュン</t>
    </rPh>
    <rPh sb="28" eb="30">
      <t>キサイ</t>
    </rPh>
    <phoneticPr fontId="1"/>
  </si>
  <si>
    <t>・A列"因子（下位尺度）"に、構成因子が自動反映されているか確認する。</t>
    <rPh sb="2" eb="3">
      <t>レツ</t>
    </rPh>
    <rPh sb="15" eb="17">
      <t>コウセイ</t>
    </rPh>
    <rPh sb="17" eb="19">
      <t>インシ</t>
    </rPh>
    <rPh sb="20" eb="22">
      <t>ジドウ</t>
    </rPh>
    <rPh sb="22" eb="24">
      <t>ハンエイ</t>
    </rPh>
    <rPh sb="30" eb="32">
      <t>カクニン</t>
    </rPh>
    <phoneticPr fontId="1"/>
  </si>
  <si>
    <t>・（1）の配点方式ではなく、VAS方式を採用する質問項目を入力する。</t>
    <rPh sb="5" eb="7">
      <t>ハイテン</t>
    </rPh>
    <rPh sb="7" eb="9">
      <t>ホウシキ</t>
    </rPh>
    <rPh sb="17" eb="19">
      <t>ホウシキ</t>
    </rPh>
    <rPh sb="20" eb="22">
      <t>サイヨウ</t>
    </rPh>
    <rPh sb="24" eb="26">
      <t>シツモン</t>
    </rPh>
    <rPh sb="26" eb="28">
      <t>コウモク</t>
    </rPh>
    <rPh sb="29" eb="31">
      <t>ニュウリョク</t>
    </rPh>
    <phoneticPr fontId="1"/>
  </si>
  <si>
    <t>（3）</t>
    <phoneticPr fontId="1"/>
  </si>
  <si>
    <t>Visual Analogue Scale方式を採用する質問項目の点数設定を行う。</t>
    <rPh sb="21" eb="23">
      <t>ホウシキ</t>
    </rPh>
    <rPh sb="24" eb="26">
      <t>サイヨウ</t>
    </rPh>
    <rPh sb="28" eb="30">
      <t>シツモン</t>
    </rPh>
    <rPh sb="30" eb="32">
      <t>コウモク</t>
    </rPh>
    <rPh sb="33" eb="35">
      <t>テンスウ</t>
    </rPh>
    <rPh sb="35" eb="37">
      <t>セッテイ</t>
    </rPh>
    <rPh sb="38" eb="39">
      <t>オコナ</t>
    </rPh>
    <phoneticPr fontId="1"/>
  </si>
  <si>
    <t>・（2）で定義されたVAS方式の質問項目について、質問項目に応じて計算式を設定する。</t>
    <rPh sb="5" eb="7">
      <t>テイギ</t>
    </rPh>
    <rPh sb="13" eb="15">
      <t>ホウシキ</t>
    </rPh>
    <rPh sb="16" eb="18">
      <t>シツモン</t>
    </rPh>
    <rPh sb="18" eb="20">
      <t>コウモク</t>
    </rPh>
    <rPh sb="25" eb="27">
      <t>シツモン</t>
    </rPh>
    <rPh sb="27" eb="29">
      <t>コウモク</t>
    </rPh>
    <rPh sb="30" eb="31">
      <t>オウ</t>
    </rPh>
    <rPh sb="33" eb="35">
      <t>ケイサン</t>
    </rPh>
    <rPh sb="35" eb="36">
      <t>シキ</t>
    </rPh>
    <rPh sb="37" eb="39">
      <t>セッテイ</t>
    </rPh>
    <phoneticPr fontId="1"/>
  </si>
  <si>
    <t>　※"【入力】アンケート結果"には、計測した数値（cm、小数点第1位まで）をそのまま直接入力する為、</t>
    <rPh sb="4" eb="6">
      <t>ニュウリョク</t>
    </rPh>
    <rPh sb="12" eb="14">
      <t>ケッカ</t>
    </rPh>
    <rPh sb="18" eb="20">
      <t>ケイソク</t>
    </rPh>
    <rPh sb="22" eb="24">
      <t>スウチ</t>
    </rPh>
    <rPh sb="28" eb="31">
      <t>ショウスウテン</t>
    </rPh>
    <rPh sb="31" eb="32">
      <t>ダイ</t>
    </rPh>
    <rPh sb="33" eb="34">
      <t>イ</t>
    </rPh>
    <rPh sb="42" eb="44">
      <t>チョクセツ</t>
    </rPh>
    <rPh sb="44" eb="46">
      <t>ニュウリョク</t>
    </rPh>
    <rPh sb="48" eb="49">
      <t>タメ</t>
    </rPh>
    <phoneticPr fontId="1"/>
  </si>
  <si>
    <t>　　他の質問項目の配点割合（基準）に合わせる演算が必要。</t>
    <rPh sb="2" eb="3">
      <t>ホカ</t>
    </rPh>
    <rPh sb="4" eb="6">
      <t>シツモン</t>
    </rPh>
    <rPh sb="6" eb="8">
      <t>コウモク</t>
    </rPh>
    <rPh sb="9" eb="11">
      <t>ハイテン</t>
    </rPh>
    <rPh sb="11" eb="13">
      <t>ワリアイ</t>
    </rPh>
    <rPh sb="14" eb="16">
      <t>キジュン</t>
    </rPh>
    <rPh sb="18" eb="19">
      <t>ア</t>
    </rPh>
    <rPh sb="22" eb="24">
      <t>エンザン</t>
    </rPh>
    <rPh sb="25" eb="27">
      <t>ヒツヨウ</t>
    </rPh>
    <phoneticPr fontId="1"/>
  </si>
  <si>
    <t>"【点数集計表】グラフ用データ"</t>
    <rPh sb="2" eb="4">
      <t>テンスウ</t>
    </rPh>
    <rPh sb="6" eb="7">
      <t>ヒョウ</t>
    </rPh>
    <phoneticPr fontId="1"/>
  </si>
  <si>
    <t>質問項目に応じて、以下の設定を行う。</t>
    <phoneticPr fontId="1"/>
  </si>
  <si>
    <t>③アンケート結果の入力制限</t>
    <rPh sb="6" eb="8">
      <t>ケッカ</t>
    </rPh>
    <rPh sb="9" eb="11">
      <t>ニュウリョク</t>
    </rPh>
    <rPh sb="11" eb="13">
      <t>セイゲン</t>
    </rPh>
    <phoneticPr fontId="1"/>
  </si>
  <si>
    <t>入力規則の設定を行い、点数表以外の数値入力を制限する（誤入力防止）。</t>
    <rPh sb="0" eb="2">
      <t>ニュウリョク</t>
    </rPh>
    <rPh sb="2" eb="4">
      <t>キソク</t>
    </rPh>
    <rPh sb="5" eb="7">
      <t>セッテイ</t>
    </rPh>
    <rPh sb="8" eb="9">
      <t>オコナ</t>
    </rPh>
    <rPh sb="11" eb="13">
      <t>テンスウ</t>
    </rPh>
    <rPh sb="13" eb="14">
      <t>ヒョウ</t>
    </rPh>
    <rPh sb="14" eb="16">
      <t>イガイ</t>
    </rPh>
    <rPh sb="17" eb="19">
      <t>スウチ</t>
    </rPh>
    <rPh sb="19" eb="21">
      <t>ニュウリョク</t>
    </rPh>
    <rPh sb="22" eb="24">
      <t>セイゲン</t>
    </rPh>
    <rPh sb="27" eb="28">
      <t>ゴ</t>
    </rPh>
    <rPh sb="28" eb="30">
      <t>ニュウリョク</t>
    </rPh>
    <rPh sb="30" eb="32">
      <t>ボウシ</t>
    </rPh>
    <phoneticPr fontId="1"/>
  </si>
  <si>
    <t>・「元の値」に、</t>
    <rPh sb="2" eb="3">
      <t>モト</t>
    </rPh>
    <rPh sb="4" eb="5">
      <t>アタイ</t>
    </rPh>
    <phoneticPr fontId="1"/>
  </si>
  <si>
    <t>の点数範囲を指定する。</t>
    <rPh sb="1" eb="3">
      <t>テンスウ</t>
    </rPh>
    <rPh sb="3" eb="5">
      <t>ハンイ</t>
    </rPh>
    <rPh sb="6" eb="8">
      <t>シテイ</t>
    </rPh>
    <phoneticPr fontId="1"/>
  </si>
  <si>
    <t>・「エラーメッセージ」タブで、「無効なデータが入力されたらエラーメッセージを表示する」にチェックを入れる。</t>
    <rPh sb="16" eb="18">
      <t>ムコウ</t>
    </rPh>
    <rPh sb="23" eb="25">
      <t>ニュウリョク</t>
    </rPh>
    <rPh sb="38" eb="40">
      <t>ヒョウジ</t>
    </rPh>
    <rPh sb="49" eb="50">
      <t>イ</t>
    </rPh>
    <phoneticPr fontId="1"/>
  </si>
  <si>
    <t>・「エラーメッセージ」欄に、無効なデータが入力された際に表示させたいメッセージを入力する。</t>
    <rPh sb="10" eb="11">
      <t>ラン</t>
    </rPh>
    <rPh sb="13" eb="15">
      <t>ムコウ</t>
    </rPh>
    <rPh sb="20" eb="22">
      <t>ニュウリョク</t>
    </rPh>
    <rPh sb="25" eb="26">
      <t>サイ</t>
    </rPh>
    <rPh sb="27" eb="29">
      <t>ヒョウジ</t>
    </rPh>
    <rPh sb="39" eb="41">
      <t>ニュウリョク</t>
    </rPh>
    <phoneticPr fontId="1"/>
  </si>
  <si>
    <t>Visual Analogue Scale方式の質問項目の入力規則を設定する。</t>
    <rPh sb="21" eb="23">
      <t>ホウシキ</t>
    </rPh>
    <rPh sb="24" eb="26">
      <t>シツモン</t>
    </rPh>
    <rPh sb="26" eb="28">
      <t>コウモク</t>
    </rPh>
    <rPh sb="29" eb="31">
      <t>ニュウリョク</t>
    </rPh>
    <rPh sb="31" eb="33">
      <t>キソク</t>
    </rPh>
    <rPh sb="34" eb="36">
      <t>セッテイ</t>
    </rPh>
    <phoneticPr fontId="1"/>
  </si>
  <si>
    <r>
      <t>=AND(</t>
    </r>
    <r>
      <rPr>
        <b/>
        <sz val="11"/>
        <color rgb="FF0000FF"/>
        <rFont val="ＭＳ Ｐゴシック"/>
        <family val="3"/>
        <charset val="128"/>
        <scheme val="minor"/>
      </rPr>
      <t>D6</t>
    </r>
    <r>
      <rPr>
        <b/>
        <sz val="11"/>
        <color theme="1"/>
        <rFont val="ＭＳ Ｐゴシック"/>
        <family val="3"/>
        <charset val="128"/>
        <scheme val="minor"/>
      </rPr>
      <t>&gt;=0,</t>
    </r>
    <r>
      <rPr>
        <b/>
        <sz val="11"/>
        <color rgb="FF0000FF"/>
        <rFont val="ＭＳ Ｐゴシック"/>
        <family val="3"/>
        <charset val="128"/>
        <scheme val="minor"/>
      </rPr>
      <t>D6</t>
    </r>
    <r>
      <rPr>
        <b/>
        <sz val="11"/>
        <color theme="1"/>
        <rFont val="ＭＳ Ｐゴシック"/>
        <family val="3"/>
        <charset val="128"/>
        <scheme val="minor"/>
      </rPr>
      <t>&lt;=10,ROUND(</t>
    </r>
    <r>
      <rPr>
        <b/>
        <sz val="11"/>
        <color rgb="FF0000FF"/>
        <rFont val="ＭＳ Ｐゴシック"/>
        <family val="3"/>
        <charset val="128"/>
        <scheme val="minor"/>
      </rPr>
      <t>D6</t>
    </r>
    <r>
      <rPr>
        <b/>
        <sz val="11"/>
        <color theme="1"/>
        <rFont val="ＭＳ Ｐゴシック"/>
        <family val="3"/>
        <charset val="128"/>
        <scheme val="minor"/>
      </rPr>
      <t>,10)-ROUNDDOWN(</t>
    </r>
    <r>
      <rPr>
        <b/>
        <sz val="11"/>
        <color rgb="FF0000FF"/>
        <rFont val="ＭＳ Ｐゴシック"/>
        <family val="3"/>
        <charset val="128"/>
        <scheme val="minor"/>
      </rPr>
      <t>D6</t>
    </r>
    <r>
      <rPr>
        <b/>
        <sz val="11"/>
        <color theme="1"/>
        <rFont val="ＭＳ Ｐゴシック"/>
        <family val="3"/>
        <charset val="128"/>
        <scheme val="minor"/>
      </rPr>
      <t>,1)=0)</t>
    </r>
    <phoneticPr fontId="1"/>
  </si>
  <si>
    <t>・VAS方式の質問項目（ピンク色の行）の、D列のセルを選択する。</t>
    <rPh sb="4" eb="6">
      <t>ホウシキ</t>
    </rPh>
    <rPh sb="7" eb="9">
      <t>シツモン</t>
    </rPh>
    <rPh sb="9" eb="11">
      <t>コウモク</t>
    </rPh>
    <rPh sb="15" eb="16">
      <t>イロ</t>
    </rPh>
    <rPh sb="17" eb="18">
      <t>ギョウ</t>
    </rPh>
    <rPh sb="22" eb="23">
      <t>レツ</t>
    </rPh>
    <rPh sb="27" eb="29">
      <t>センタク</t>
    </rPh>
    <phoneticPr fontId="1"/>
  </si>
  <si>
    <t>・「設定」タブの「入力値の種類」で"ユーザー設定"を選択。</t>
    <rPh sb="2" eb="4">
      <t>セッテイ</t>
    </rPh>
    <rPh sb="9" eb="12">
      <t>ニュウリョクチ</t>
    </rPh>
    <rPh sb="13" eb="15">
      <t>シュルイ</t>
    </rPh>
    <rPh sb="22" eb="24">
      <t>セッテイ</t>
    </rPh>
    <rPh sb="26" eb="28">
      <t>センタク</t>
    </rPh>
    <phoneticPr fontId="1"/>
  </si>
  <si>
    <t>・リボン（メニュー）の「データ」→「データの入力規則」を選択する。</t>
    <rPh sb="22" eb="24">
      <t>ニュウリョク</t>
    </rPh>
    <rPh sb="24" eb="26">
      <t>キソク</t>
    </rPh>
    <rPh sb="28" eb="30">
      <t>センタク</t>
    </rPh>
    <phoneticPr fontId="1"/>
  </si>
  <si>
    <t>・「設定」タブの「入力値の種類」で"リスト"を選択する。</t>
    <rPh sb="2" eb="4">
      <t>セッテイ</t>
    </rPh>
    <rPh sb="9" eb="12">
      <t>ニュウリョクチ</t>
    </rPh>
    <rPh sb="13" eb="15">
      <t>シュルイ</t>
    </rPh>
    <rPh sb="23" eb="25">
      <t>センタク</t>
    </rPh>
    <phoneticPr fontId="1"/>
  </si>
  <si>
    <t>・「数式」に、下記の通り論理式を入力する。</t>
    <rPh sb="2" eb="4">
      <t>スウシキ</t>
    </rPh>
    <rPh sb="7" eb="9">
      <t>カキ</t>
    </rPh>
    <rPh sb="10" eb="11">
      <t>トオ</t>
    </rPh>
    <rPh sb="12" eb="14">
      <t>ロンリ</t>
    </rPh>
    <rPh sb="14" eb="15">
      <t>シキ</t>
    </rPh>
    <rPh sb="16" eb="18">
      <t>ニュウリョク</t>
    </rPh>
    <phoneticPr fontId="1"/>
  </si>
  <si>
    <t>　基本的に、該当する行のD列で式を修正し、そのセルをコピーして後ろの列全てに張り付ける。</t>
    <rPh sb="1" eb="4">
      <t>キホンテキ</t>
    </rPh>
    <rPh sb="6" eb="8">
      <t>ガイトウ</t>
    </rPh>
    <rPh sb="10" eb="11">
      <t>ギョウ</t>
    </rPh>
    <rPh sb="13" eb="14">
      <t>レツ</t>
    </rPh>
    <rPh sb="15" eb="16">
      <t>シキ</t>
    </rPh>
    <rPh sb="17" eb="19">
      <t>シュウセイ</t>
    </rPh>
    <rPh sb="31" eb="32">
      <t>ウシ</t>
    </rPh>
    <rPh sb="34" eb="35">
      <t>レツ</t>
    </rPh>
    <rPh sb="35" eb="36">
      <t>スベ</t>
    </rPh>
    <rPh sb="38" eb="39">
      <t>ハ</t>
    </rPh>
    <rPh sb="40" eb="41">
      <t>ツ</t>
    </rPh>
    <phoneticPr fontId="1"/>
  </si>
  <si>
    <t>　※オートフィルハンドル（セルの右下角にカーソルを移動させると、「+」が表示される）で</t>
    <rPh sb="16" eb="18">
      <t>ミギシタ</t>
    </rPh>
    <rPh sb="18" eb="19">
      <t>カド</t>
    </rPh>
    <rPh sb="25" eb="27">
      <t>イドウ</t>
    </rPh>
    <rPh sb="36" eb="38">
      <t>ヒョウジ</t>
    </rPh>
    <phoneticPr fontId="1"/>
  </si>
  <si>
    <t>　　右にドラッグすると楽に貼り付けが出来る。</t>
    <rPh sb="2" eb="3">
      <t>ミギ</t>
    </rPh>
    <rPh sb="11" eb="12">
      <t>ラク</t>
    </rPh>
    <rPh sb="13" eb="14">
      <t>ハ</t>
    </rPh>
    <rPh sb="15" eb="16">
      <t>ツ</t>
    </rPh>
    <rPh sb="18" eb="20">
      <t>デキ</t>
    </rPh>
    <phoneticPr fontId="1"/>
  </si>
  <si>
    <t>　青字のセルは、選択しているセル番地を指定する。</t>
    <rPh sb="1" eb="3">
      <t>アオジ</t>
    </rPh>
    <rPh sb="8" eb="10">
      <t>センタク</t>
    </rPh>
    <rPh sb="16" eb="18">
      <t>バンチ</t>
    </rPh>
    <rPh sb="19" eb="21">
      <t>シテイ</t>
    </rPh>
    <phoneticPr fontId="1"/>
  </si>
  <si>
    <t>　この式で、0～10の範囲の制限、小数点第1位までの制限を行う。</t>
    <rPh sb="3" eb="4">
      <t>シキ</t>
    </rPh>
    <rPh sb="11" eb="13">
      <t>ハンイ</t>
    </rPh>
    <rPh sb="14" eb="16">
      <t>セイゲン</t>
    </rPh>
    <rPh sb="17" eb="20">
      <t>ショウスウテン</t>
    </rPh>
    <rPh sb="20" eb="21">
      <t>ダイ</t>
    </rPh>
    <rPh sb="22" eb="23">
      <t>イ</t>
    </rPh>
    <rPh sb="26" eb="28">
      <t>セイゲン</t>
    </rPh>
    <rPh sb="29" eb="30">
      <t>オコナ</t>
    </rPh>
    <phoneticPr fontId="1"/>
  </si>
  <si>
    <t>　（近隣のセルをコピー＆ドラッグする。）</t>
    <rPh sb="2" eb="4">
      <t>キンリン</t>
    </rPh>
    <phoneticPr fontId="1"/>
  </si>
  <si>
    <t>※注意点：（2）の手順で、VAS方式の質問項目を変更する場合は、（3）で加工した数式を必ず元に戻しておく。</t>
    <rPh sb="1" eb="4">
      <t>チュウイテン</t>
    </rPh>
    <rPh sb="9" eb="11">
      <t>テジュン</t>
    </rPh>
    <rPh sb="16" eb="18">
      <t>ホウシキ</t>
    </rPh>
    <rPh sb="19" eb="21">
      <t>シツモン</t>
    </rPh>
    <rPh sb="21" eb="23">
      <t>コウモク</t>
    </rPh>
    <rPh sb="24" eb="26">
      <t>ヘンコウ</t>
    </rPh>
    <rPh sb="28" eb="30">
      <t>バアイ</t>
    </rPh>
    <rPh sb="36" eb="38">
      <t>カコウ</t>
    </rPh>
    <rPh sb="40" eb="42">
      <t>スウシキ</t>
    </rPh>
    <rPh sb="43" eb="44">
      <t>カナラ</t>
    </rPh>
    <rPh sb="45" eb="46">
      <t>モト</t>
    </rPh>
    <rPh sb="47" eb="48">
      <t>モド</t>
    </rPh>
    <phoneticPr fontId="1"/>
  </si>
  <si>
    <t>※注意点：②-（2）の手順で、VAS方式の質問項目を変更する場合は、③-（2）で設定した入力規則を必ず元に戻しておく。</t>
    <rPh sb="1" eb="4">
      <t>チュウイテン</t>
    </rPh>
    <rPh sb="11" eb="13">
      <t>テジュン</t>
    </rPh>
    <rPh sb="18" eb="20">
      <t>ホウシキ</t>
    </rPh>
    <rPh sb="21" eb="23">
      <t>シツモン</t>
    </rPh>
    <rPh sb="23" eb="25">
      <t>コウモク</t>
    </rPh>
    <rPh sb="26" eb="28">
      <t>ヘンコウ</t>
    </rPh>
    <rPh sb="30" eb="32">
      <t>バアイ</t>
    </rPh>
    <rPh sb="40" eb="42">
      <t>セッテイ</t>
    </rPh>
    <rPh sb="44" eb="46">
      <t>ニュウリョク</t>
    </rPh>
    <rPh sb="46" eb="48">
      <t>キソク</t>
    </rPh>
    <rPh sb="49" eb="50">
      <t>カナラ</t>
    </rPh>
    <rPh sb="51" eb="52">
      <t>モト</t>
    </rPh>
    <rPh sb="53" eb="54">
      <t>モド</t>
    </rPh>
    <phoneticPr fontId="1"/>
  </si>
  <si>
    <t>患者ごとのアンケート結果を入力する。</t>
    <rPh sb="0" eb="2">
      <t>カンジャ</t>
    </rPh>
    <rPh sb="10" eb="12">
      <t>ケッカ</t>
    </rPh>
    <rPh sb="13" eb="15">
      <t>ニュウリョク</t>
    </rPh>
    <phoneticPr fontId="1"/>
  </si>
  <si>
    <t>新日本コンピュータマネジメント株式会社</t>
    <rPh sb="0" eb="3">
      <t>シンニホン</t>
    </rPh>
    <rPh sb="15" eb="19">
      <t>カブシキガイシャ</t>
    </rPh>
    <phoneticPr fontId="1"/>
  </si>
  <si>
    <t>　（質問票の手引き確認）</t>
    <phoneticPr fontId="1"/>
  </si>
  <si>
    <r>
      <t>・ピンクのセルは、0～10（cm）の数値を入力（小数点第1位まで）。</t>
    </r>
    <r>
      <rPr>
        <sz val="11"/>
        <color rgb="FFFF0000"/>
        <rFont val="ＭＳ Ｐゴシック"/>
        <family val="3"/>
        <charset val="128"/>
        <scheme val="minor"/>
      </rPr>
      <t>※スケールで測定した数値をそのまま入力。</t>
    </r>
    <rPh sb="18" eb="20">
      <t>スウチ</t>
    </rPh>
    <rPh sb="21" eb="23">
      <t>ニュウリョク</t>
    </rPh>
    <rPh sb="24" eb="27">
      <t>ショウスウテン</t>
    </rPh>
    <rPh sb="27" eb="28">
      <t>ダイ</t>
    </rPh>
    <rPh sb="29" eb="30">
      <t>イ</t>
    </rPh>
    <rPh sb="40" eb="42">
      <t>ソクテイ</t>
    </rPh>
    <rPh sb="44" eb="46">
      <t>スウチ</t>
    </rPh>
    <rPh sb="51" eb="53">
      <t>ニュウリョク</t>
    </rPh>
    <phoneticPr fontId="1"/>
  </si>
  <si>
    <t>1.アンケート結果の入力</t>
    <rPh sb="7" eb="9">
      <t>ケッカ</t>
    </rPh>
    <rPh sb="10" eb="12">
      <t>ニュウリョク</t>
    </rPh>
    <phoneticPr fontId="1"/>
  </si>
  <si>
    <t>識別No.（氏名）</t>
    <rPh sb="0" eb="2">
      <t>シキベツ</t>
    </rPh>
    <rPh sb="6" eb="8">
      <t>シメイ</t>
    </rPh>
    <phoneticPr fontId="1"/>
  </si>
  <si>
    <t>・黄色のセルは、セルごとのリストから点数を選択。　直接入力する場合は、半角数字　0～4を入力。</t>
    <rPh sb="1" eb="3">
      <t>キイロ</t>
    </rPh>
    <rPh sb="18" eb="20">
      <t>テンスウ</t>
    </rPh>
    <rPh sb="21" eb="23">
      <t>センタク</t>
    </rPh>
    <rPh sb="25" eb="27">
      <t>チョクセツ</t>
    </rPh>
    <rPh sb="27" eb="29">
      <t>ニュウリョク</t>
    </rPh>
    <rPh sb="31" eb="33">
      <t>バアイ</t>
    </rPh>
    <rPh sb="35" eb="37">
      <t>ハンカク</t>
    </rPh>
    <rPh sb="37" eb="39">
      <t>スウジ</t>
    </rPh>
    <rPh sb="44" eb="46">
      <t>ニュウリョク</t>
    </rPh>
    <phoneticPr fontId="1"/>
  </si>
  <si>
    <t>※注意点：空欄の場合は、空欄のままにしておく。（空欄は未回答、"0"は回答という判別をする為。）</t>
    <rPh sb="1" eb="4">
      <t>チュウイテン</t>
    </rPh>
    <rPh sb="5" eb="7">
      <t>クウラン</t>
    </rPh>
    <rPh sb="8" eb="10">
      <t>バアイ</t>
    </rPh>
    <rPh sb="12" eb="14">
      <t>クウラン</t>
    </rPh>
    <rPh sb="24" eb="26">
      <t>クウラン</t>
    </rPh>
    <rPh sb="27" eb="30">
      <t>ミカイトウ</t>
    </rPh>
    <rPh sb="35" eb="37">
      <t>カイトウ</t>
    </rPh>
    <rPh sb="40" eb="42">
      <t>ハンベツ</t>
    </rPh>
    <rPh sb="45" eb="46">
      <t>タメ</t>
    </rPh>
    <phoneticPr fontId="1"/>
  </si>
  <si>
    <t>↓以下は、各種設定、フォーマットの加工時に必要</t>
    <rPh sb="1" eb="3">
      <t>イカ</t>
    </rPh>
    <rPh sb="5" eb="7">
      <t>カクシュ</t>
    </rPh>
    <rPh sb="7" eb="9">
      <t>セッテイ</t>
    </rPh>
    <rPh sb="17" eb="19">
      <t>カコウ</t>
    </rPh>
    <rPh sb="19" eb="20">
      <t>ジ</t>
    </rPh>
    <rPh sb="21" eb="23">
      <t>ヒツヨウ</t>
    </rPh>
    <phoneticPr fontId="1"/>
  </si>
  <si>
    <t>足部足関節疾患評価質問票集計</t>
    <phoneticPr fontId="1"/>
  </si>
  <si>
    <t>・配点を入力する。（変更がある場合、D67～D80の範囲内で追加修正する。）</t>
    <rPh sb="1" eb="3">
      <t>ハイテン</t>
    </rPh>
    <rPh sb="4" eb="6">
      <t>ニュウリョク</t>
    </rPh>
    <rPh sb="10" eb="12">
      <t>ヘンコウ</t>
    </rPh>
    <rPh sb="15" eb="17">
      <t>バアイ</t>
    </rPh>
    <rPh sb="26" eb="29">
      <t>ハンイナイ</t>
    </rPh>
    <rPh sb="30" eb="32">
      <t>ツイカ</t>
    </rPh>
    <rPh sb="32" eb="34">
      <t>シュウセイ</t>
    </rPh>
    <phoneticPr fontId="1"/>
  </si>
  <si>
    <t>=$D$67:$D$80</t>
    <phoneticPr fontId="1"/>
  </si>
  <si>
    <t>点数範囲</t>
  </si>
  <si>
    <t>下位尺度</t>
    <rPh sb="0" eb="2">
      <t>カイ</t>
    </rPh>
    <rPh sb="2" eb="4">
      <t>シャクド</t>
    </rPh>
    <phoneticPr fontId="1"/>
  </si>
  <si>
    <t>下位尺度仕分け</t>
    <rPh sb="0" eb="2">
      <t>カイ</t>
    </rPh>
    <rPh sb="2" eb="4">
      <t>シャクド</t>
    </rPh>
    <rPh sb="4" eb="6">
      <t>シワ</t>
    </rPh>
    <phoneticPr fontId="1"/>
  </si>
  <si>
    <t>"設定シート"　→　下位尺度</t>
  </si>
  <si>
    <t>※各尺度毎の質問項目の数が15を超える場合は、合計欄の二つ手前で列挿入を行う。</t>
    <rPh sb="1" eb="2">
      <t>カク</t>
    </rPh>
    <rPh sb="2" eb="4">
      <t>シャクド</t>
    </rPh>
    <rPh sb="4" eb="5">
      <t>ゴト</t>
    </rPh>
    <rPh sb="6" eb="8">
      <t>シツモン</t>
    </rPh>
    <rPh sb="8" eb="10">
      <t>コウモク</t>
    </rPh>
    <rPh sb="11" eb="12">
      <t>カズ</t>
    </rPh>
    <rPh sb="16" eb="17">
      <t>コ</t>
    </rPh>
    <rPh sb="19" eb="21">
      <t>バアイ</t>
    </rPh>
    <rPh sb="23" eb="25">
      <t>ゴウケイ</t>
    </rPh>
    <rPh sb="25" eb="26">
      <t>ラン</t>
    </rPh>
    <rPh sb="27" eb="28">
      <t>フタ</t>
    </rPh>
    <rPh sb="29" eb="31">
      <t>テマエ</t>
    </rPh>
    <rPh sb="32" eb="35">
      <t>レツソウニュウ</t>
    </rPh>
    <rPh sb="36" eb="37">
      <t>オコナ</t>
    </rPh>
    <phoneticPr fontId="1"/>
  </si>
  <si>
    <t>訪問</t>
    <rPh sb="0" eb="2">
      <t>ホウモン</t>
    </rPh>
    <phoneticPr fontId="1"/>
  </si>
  <si>
    <t>問43</t>
    <rPh sb="0" eb="1">
      <t>トイ</t>
    </rPh>
    <phoneticPr fontId="1"/>
  </si>
  <si>
    <t>【点数集計表】グラフ用データ</t>
    <rPh sb="1" eb="3">
      <t>テンスウ</t>
    </rPh>
    <rPh sb="3" eb="6">
      <t>シュウケイヒョウ</t>
    </rPh>
    <rPh sb="10" eb="11">
      <t>ヨウ</t>
    </rPh>
    <phoneticPr fontId="1"/>
  </si>
  <si>
    <t>【点数集計表：点数合計】</t>
    <rPh sb="1" eb="3">
      <t>テンスウ</t>
    </rPh>
    <rPh sb="3" eb="6">
      <t>シュウケイヒョウ</t>
    </rPh>
    <rPh sb="7" eb="9">
      <t>テンスウ</t>
    </rPh>
    <rPh sb="9" eb="11">
      <t>ゴウケイ</t>
    </rPh>
    <phoneticPr fontId="1"/>
  </si>
  <si>
    <t>-</t>
    <phoneticPr fontId="1"/>
  </si>
  <si>
    <t>・</t>
    <phoneticPr fontId="1"/>
  </si>
  <si>
    <t>全体的
健康感</t>
    <rPh sb="0" eb="3">
      <t>ゼンタイテキ</t>
    </rPh>
    <rPh sb="4" eb="6">
      <t>ケンコウ</t>
    </rPh>
    <rPh sb="6" eb="7">
      <t>カン</t>
    </rPh>
    <phoneticPr fontId="1"/>
  </si>
  <si>
    <t>身体機能
・日常
生活
の状態</t>
    <rPh sb="0" eb="2">
      <t>シンタイ</t>
    </rPh>
    <rPh sb="2" eb="4">
      <t>キノウ</t>
    </rPh>
    <rPh sb="6" eb="8">
      <t>ニチジョウ</t>
    </rPh>
    <rPh sb="9" eb="11">
      <t>セイカツ</t>
    </rPh>
    <rPh sb="13" eb="15">
      <t>ジョウタイ</t>
    </rPh>
    <phoneticPr fontId="1"/>
  </si>
  <si>
    <t>※入力結果は、自動的にレーダーチャートに反映される。</t>
    <rPh sb="1" eb="3">
      <t>ニュウリョク</t>
    </rPh>
    <rPh sb="3" eb="5">
      <t>ケッカ</t>
    </rPh>
    <rPh sb="7" eb="10">
      <t>ジドウテキ</t>
    </rPh>
    <phoneticPr fontId="1"/>
  </si>
  <si>
    <t>"コピー用"</t>
  </si>
  <si>
    <t>・</t>
    <phoneticPr fontId="1"/>
  </si>
  <si>
    <r>
      <t>②</t>
    </r>
    <r>
      <rPr>
        <b/>
        <u/>
        <sz val="11"/>
        <color theme="1"/>
        <rFont val="ＭＳ Ｐゴシック"/>
        <family val="3"/>
        <charset val="128"/>
        <scheme val="minor"/>
      </rPr>
      <t>セル「A２」</t>
    </r>
    <r>
      <rPr>
        <sz val="11"/>
        <color theme="1"/>
        <rFont val="ＭＳ Ｐゴシック"/>
        <family val="2"/>
        <charset val="128"/>
        <scheme val="minor"/>
      </rPr>
      <t>に識別No.等（氏名）を入力する。</t>
    </r>
    <rPh sb="15" eb="17">
      <t>シメイ</t>
    </rPh>
    <rPh sb="19" eb="21">
      <t>ニュウリョク</t>
    </rPh>
    <phoneticPr fontId="1"/>
  </si>
  <si>
    <t>③訪問ごとに点数を選択（入力）。</t>
    <rPh sb="1" eb="3">
      <t>ホウモン</t>
    </rPh>
    <rPh sb="6" eb="8">
      <t>テンスウ</t>
    </rPh>
    <rPh sb="9" eb="11">
      <t>センタク</t>
    </rPh>
    <rPh sb="12" eb="14">
      <t>ニュウリョク</t>
    </rPh>
    <phoneticPr fontId="1"/>
  </si>
  <si>
    <t>※手順②以降は①で準備したシートにて作業。</t>
    <phoneticPr fontId="1"/>
  </si>
  <si>
    <t>"コピー用"　→　下位尺度</t>
  </si>
  <si>
    <t>コピー用!A1</t>
  </si>
  <si>
    <t>コピー用!E65</t>
  </si>
  <si>
    <t>・入力後、"コピー用"シートにて、設定した質問項目の行が色づけされているか確認する。</t>
    <rPh sb="1" eb="4">
      <t>ニュウリョクゴ</t>
    </rPh>
    <rPh sb="9" eb="10">
      <t>ヨウ</t>
    </rPh>
    <rPh sb="17" eb="19">
      <t>セッテイ</t>
    </rPh>
    <rPh sb="21" eb="23">
      <t>シツモン</t>
    </rPh>
    <rPh sb="23" eb="25">
      <t>コウモク</t>
    </rPh>
    <rPh sb="26" eb="27">
      <t>ギョウ</t>
    </rPh>
    <rPh sb="28" eb="29">
      <t>イロ</t>
    </rPh>
    <rPh sb="37" eb="39">
      <t>カクニン</t>
    </rPh>
    <phoneticPr fontId="1"/>
  </si>
  <si>
    <r>
      <t>ex)  =IF(D6="","",(</t>
    </r>
    <r>
      <rPr>
        <b/>
        <sz val="11"/>
        <color rgb="FF0000FF"/>
        <rFont val="ＭＳ Ｐゴシック"/>
        <family val="3"/>
        <charset val="128"/>
        <scheme val="minor"/>
      </rPr>
      <t>10-!D6)*0.4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</si>
  <si>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t>・セルD6から必要な範囲を全て選択する（黄色のセル）。</t>
    <rPh sb="7" eb="9">
      <t>ヒツヨウ</t>
    </rPh>
    <rPh sb="10" eb="12">
      <t>ハンイ</t>
    </rPh>
    <rPh sb="13" eb="14">
      <t>スベ</t>
    </rPh>
    <rPh sb="15" eb="17">
      <t>センタク</t>
    </rPh>
    <rPh sb="20" eb="22">
      <t>キイロ</t>
    </rPh>
    <phoneticPr fontId="1"/>
  </si>
  <si>
    <t xml:space="preserve"> シートをコピーしてアンケート入力用のシートを作成する。</t>
    <rPh sb="15" eb="17">
      <t>ニュウリョク</t>
    </rPh>
    <rPh sb="17" eb="18">
      <t>ヨウ</t>
    </rPh>
    <rPh sb="23" eb="25">
      <t>サクセイ</t>
    </rPh>
    <phoneticPr fontId="1"/>
  </si>
  <si>
    <t>コピーしたアンケート入力用のシート名に患者の識別No.等（氏名）を入力する。</t>
    <rPh sb="10" eb="13">
      <t>ニュウリョクヨウ</t>
    </rPh>
    <rPh sb="17" eb="18">
      <t>メイ</t>
    </rPh>
    <phoneticPr fontId="1"/>
  </si>
  <si>
    <t>痛み・
痛み関連</t>
    <phoneticPr fontId="1"/>
  </si>
  <si>
    <t>社会生活
機能</t>
    <phoneticPr fontId="1"/>
  </si>
  <si>
    <t>①アンケート入力用のシートを準備する。（患者ごと）</t>
    <rPh sb="6" eb="8">
      <t>ニュウリョク</t>
    </rPh>
    <rPh sb="8" eb="9">
      <t>ヨウ</t>
    </rPh>
    <rPh sb="14" eb="16">
      <t>ジュンビ</t>
    </rPh>
    <rPh sb="20" eb="22">
      <t>カンジャ</t>
    </rPh>
    <phoneticPr fontId="1"/>
  </si>
  <si>
    <t>3.質問票の各種設定</t>
    <rPh sb="2" eb="4">
      <t>シツモン</t>
    </rPh>
    <rPh sb="4" eb="5">
      <t>ヒョウ</t>
    </rPh>
    <rPh sb="6" eb="8">
      <t>カクシュ</t>
    </rPh>
    <rPh sb="8" eb="10">
      <t>セッテイ</t>
    </rPh>
    <phoneticPr fontId="1"/>
  </si>
  <si>
    <t>　A．レーダーチャート</t>
    <phoneticPr fontId="1"/>
  </si>
  <si>
    <t>　例：第３回のグラフを第１・２回のグラフに追加</t>
    <rPh sb="1" eb="2">
      <t>レイ</t>
    </rPh>
    <rPh sb="3" eb="4">
      <t>ダイ</t>
    </rPh>
    <rPh sb="5" eb="6">
      <t>カイ</t>
    </rPh>
    <rPh sb="11" eb="12">
      <t>ダイ</t>
    </rPh>
    <rPh sb="15" eb="16">
      <t>カイ</t>
    </rPh>
    <rPh sb="21" eb="23">
      <t>ツイカ</t>
    </rPh>
    <phoneticPr fontId="1"/>
  </si>
  <si>
    <t>①第３回のグラフを左クリック</t>
    <rPh sb="1" eb="2">
      <t>ダイ</t>
    </rPh>
    <rPh sb="3" eb="4">
      <t>カイ</t>
    </rPh>
    <rPh sb="9" eb="10">
      <t>ヒダリ</t>
    </rPh>
    <phoneticPr fontId="1"/>
  </si>
  <si>
    <t>③第１・２回のグラフを左クリック</t>
    <rPh sb="1" eb="2">
      <t>ダイ</t>
    </rPh>
    <rPh sb="5" eb="6">
      <t>カイ</t>
    </rPh>
    <rPh sb="11" eb="12">
      <t>ヒダリ</t>
    </rPh>
    <phoneticPr fontId="1"/>
  </si>
  <si>
    <t>（コピー）</t>
    <phoneticPr fontId="1"/>
  </si>
  <si>
    <t>（貼り付け）</t>
    <rPh sb="1" eb="2">
      <t>ハ</t>
    </rPh>
    <rPh sb="3" eb="4">
      <t>ツ</t>
    </rPh>
    <phoneticPr fontId="1"/>
  </si>
  <si>
    <t>　B．縦棒グラフ</t>
    <rPh sb="3" eb="5">
      <t>タテボウ</t>
    </rPh>
    <phoneticPr fontId="1"/>
  </si>
  <si>
    <t>【点数集計表：点数合計（レーダーチャート用）】</t>
    <rPh sb="1" eb="3">
      <t>テンスウ</t>
    </rPh>
    <rPh sb="3" eb="6">
      <t>シュウケイヒョウ</t>
    </rPh>
    <rPh sb="7" eb="9">
      <t>テンスウ</t>
    </rPh>
    <rPh sb="9" eb="11">
      <t>ゴウケイ</t>
    </rPh>
    <rPh sb="20" eb="21">
      <t>ヨウ</t>
    </rPh>
    <phoneticPr fontId="1"/>
  </si>
  <si>
    <t>（セル「A155～M162」記載）</t>
    <phoneticPr fontId="1"/>
  </si>
  <si>
    <t>②キーボード「Ctrl」を押しながら「C」を押下</t>
    <rPh sb="13" eb="14">
      <t>オ</t>
    </rPh>
    <rPh sb="22" eb="24">
      <t>オウカ</t>
    </rPh>
    <phoneticPr fontId="1"/>
  </si>
  <si>
    <t>④キーボード「Ctrl」を押しながら「V」を押下</t>
    <rPh sb="13" eb="14">
      <t>オ</t>
    </rPh>
    <rPh sb="22" eb="24">
      <t>オウカ</t>
    </rPh>
    <phoneticPr fontId="1"/>
  </si>
  <si>
    <r>
      <t>②キーボード「Ctrl」を押しながら</t>
    </r>
    <r>
      <rPr>
        <u/>
        <sz val="11"/>
        <color rgb="FFFF0000"/>
        <rFont val="ＭＳ Ｐゴシック"/>
        <family val="3"/>
        <charset val="128"/>
        <scheme val="minor"/>
      </rPr>
      <t>第3回の点数</t>
    </r>
    <r>
      <rPr>
        <sz val="11"/>
        <color theme="1"/>
        <rFont val="ＭＳ Ｐゴシック"/>
        <family val="2"/>
        <charset val="128"/>
        <scheme val="minor"/>
      </rPr>
      <t>を左クリック</t>
    </r>
    <rPh sb="18" eb="19">
      <t>ダイ</t>
    </rPh>
    <rPh sb="20" eb="21">
      <t>カイ</t>
    </rPh>
    <rPh sb="22" eb="24">
      <t>テンスウ</t>
    </rPh>
    <rPh sb="25" eb="26">
      <t>ヒダリ</t>
    </rPh>
    <phoneticPr fontId="1"/>
  </si>
  <si>
    <r>
      <t>①【点数集計表：点数合計】の</t>
    </r>
    <r>
      <rPr>
        <u/>
        <sz val="11"/>
        <color rgb="FFFF0000"/>
        <rFont val="ＭＳ Ｐゴシック"/>
        <family val="3"/>
        <charset val="128"/>
        <scheme val="minor"/>
      </rPr>
      <t>第3回の項目名</t>
    </r>
    <r>
      <rPr>
        <sz val="11"/>
        <color theme="1"/>
        <rFont val="ＭＳ Ｐゴシック"/>
        <family val="2"/>
        <charset val="128"/>
        <scheme val="minor"/>
      </rPr>
      <t>を左クリック　</t>
    </r>
    <rPh sb="2" eb="4">
      <t>テンスウ</t>
    </rPh>
    <rPh sb="4" eb="7">
      <t>シュウケイヒョウ</t>
    </rPh>
    <rPh sb="8" eb="10">
      <t>テンスウ</t>
    </rPh>
    <rPh sb="10" eb="12">
      <t>ゴウケイ</t>
    </rPh>
    <rPh sb="14" eb="15">
      <t>ダイ</t>
    </rPh>
    <rPh sb="16" eb="17">
      <t>カイ</t>
    </rPh>
    <rPh sb="18" eb="20">
      <t>コウモク</t>
    </rPh>
    <rPh sb="20" eb="21">
      <t>メイ</t>
    </rPh>
    <rPh sb="22" eb="23">
      <t>ヒダリ</t>
    </rPh>
    <phoneticPr fontId="1"/>
  </si>
  <si>
    <t>③キーボード「Ctrl」を押しながら「C」を押下</t>
    <rPh sb="13" eb="14">
      <t>オ</t>
    </rPh>
    <rPh sb="22" eb="24">
      <t>オウカ</t>
    </rPh>
    <phoneticPr fontId="1"/>
  </si>
  <si>
    <t>⑤キーボード「Ctrl」を押しながら「V」を押下</t>
    <rPh sb="13" eb="14">
      <t>オ</t>
    </rPh>
    <rPh sb="22" eb="24">
      <t>オウカ</t>
    </rPh>
    <phoneticPr fontId="1"/>
  </si>
  <si>
    <t>④第１・２回のグラフを左クリック</t>
    <rPh sb="1" eb="2">
      <t>ダイ</t>
    </rPh>
    <rPh sb="5" eb="6">
      <t>カイ</t>
    </rPh>
    <rPh sb="11" eb="12">
      <t>ヒダリ</t>
    </rPh>
    <phoneticPr fontId="1"/>
  </si>
  <si>
    <t>2.グラフの訪問回を追加する場合</t>
    <rPh sb="6" eb="8">
      <t>ホウモン</t>
    </rPh>
    <rPh sb="8" eb="9">
      <t>カイ</t>
    </rPh>
    <rPh sb="10" eb="12">
      <t>ツイカ</t>
    </rPh>
    <rPh sb="14" eb="1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</si>
</sst>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&quot;計&quot;\ #"/>
    <numFmt numFmtId="178" formatCode="#&quot;例&quot;"/>
    <numFmt numFmtId="179" formatCode="#&quot;回&quot;"/>
    <numFmt numFmtId="180" formatCode="&quot;第&quot;#&quot;回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0" fillId="5" borderId="1" xfId="0" applyFill="1" applyBorder="1">
      <alignment vertical="center"/>
    </xf>
    <xf numFmtId="0" fontId="0" fillId="0" borderId="5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6" fillId="0" borderId="4" xfId="0" applyFont="1" applyFill="1" applyBorder="1">
      <alignment vertical="center"/>
    </xf>
    <xf numFmtId="0" fontId="2" fillId="0" borderId="1" xfId="0" applyFont="1" applyBorder="1">
      <alignment vertical="center"/>
    </xf>
    <xf numFmtId="0" fontId="6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177" fontId="2" fillId="0" borderId="0" xfId="0" applyNumberFormat="1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5" fillId="0" borderId="0" xfId="1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0" xfId="0" quotePrefix="1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0" xfId="0" quotePrefix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10" xfId="0" applyFont="1" applyBorder="1">
      <alignment vertical="center"/>
    </xf>
    <xf numFmtId="0" fontId="2" fillId="4" borderId="4" xfId="0" applyFon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178" fontId="14" fillId="0" borderId="0" xfId="0" applyNumberFormat="1" applyFont="1">
      <alignment vertical="center"/>
    </xf>
    <xf numFmtId="1" fontId="0" fillId="8" borderId="1" xfId="0" applyNumberForma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5" fillId="0" borderId="0" xfId="0" applyFont="1">
      <alignment vertical="center"/>
    </xf>
    <xf numFmtId="0" fontId="16" fillId="4" borderId="12" xfId="0" applyFont="1" applyFill="1" applyBorder="1">
      <alignment vertical="center"/>
    </xf>
    <xf numFmtId="0" fontId="16" fillId="4" borderId="13" xfId="0" applyFont="1" applyFill="1" applyBorder="1">
      <alignment vertical="center"/>
    </xf>
    <xf numFmtId="0" fontId="5" fillId="0" borderId="10" xfId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10" borderId="1" xfId="0" applyFill="1" applyBorder="1" applyAlignment="1">
      <alignment horizontal="left" vertical="center"/>
    </xf>
    <xf numFmtId="0" fontId="15" fillId="9" borderId="1" xfId="0" applyFont="1" applyFill="1" applyBorder="1">
      <alignment vertical="center"/>
    </xf>
    <xf numFmtId="0" fontId="2" fillId="9" borderId="12" xfId="0" applyFont="1" applyFill="1" applyBorder="1">
      <alignment vertical="center"/>
    </xf>
    <xf numFmtId="0" fontId="2" fillId="9" borderId="14" xfId="0" applyFont="1" applyFill="1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5" xfId="0" applyBorder="1">
      <alignment vertical="center"/>
    </xf>
    <xf numFmtId="179" fontId="0" fillId="0" borderId="15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11" borderId="12" xfId="0" applyFill="1" applyBorder="1">
      <alignment vertical="center"/>
    </xf>
    <xf numFmtId="0" fontId="0" fillId="11" borderId="14" xfId="0" applyFill="1" applyBorder="1">
      <alignment vertical="center"/>
    </xf>
    <xf numFmtId="1" fontId="0" fillId="8" borderId="1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quotePrefix="1" applyFill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180" fontId="9" fillId="6" borderId="1" xfId="0" applyNumberFormat="1" applyFont="1" applyFill="1" applyBorder="1" applyAlignment="1">
      <alignment horizontal="center" vertical="center"/>
    </xf>
    <xf numFmtId="180" fontId="9" fillId="12" borderId="1" xfId="0" applyNumberFormat="1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vertical="center" wrapText="1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0" fillId="11" borderId="12" xfId="0" applyFont="1" applyFill="1" applyBorder="1" applyAlignment="1">
      <alignment vertical="center" wrapText="1"/>
    </xf>
    <xf numFmtId="0" fontId="19" fillId="0" borderId="7" xfId="0" applyFont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58" fontId="0" fillId="0" borderId="12" xfId="0" applyNumberFormat="1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/>
    </xf>
    <xf numFmtId="58" fontId="0" fillId="0" borderId="1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CC66FF"/>
      <color rgb="FFE3E806"/>
      <color rgb="FF3399FF"/>
      <color rgb="FF15D915"/>
      <color rgb="FFFF99CC"/>
      <color rgb="FFD41AB1"/>
      <color rgb="FFFFFF66"/>
      <color rgb="FF99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69941754233624831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numRef>
              <c:f>コピー用!$D$156:$E$156</c:f>
              <c:numCache>
                <c:formatCode>"第"#"回"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コピー用!$D$162:$E$162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46848"/>
        <c:axId val="106448384"/>
      </c:barChart>
      <c:catAx>
        <c:axId val="106446848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106448384"/>
        <c:crosses val="autoZero"/>
        <c:auto val="1"/>
        <c:lblAlgn val="ctr"/>
        <c:lblOffset val="100"/>
        <c:noMultiLvlLbl val="0"/>
      </c:catAx>
      <c:valAx>
        <c:axId val="106448384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6446848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コピー用!$I$156</c:f>
              <c:numCache>
                <c:formatCode>"第"#"回"</c:formatCode>
                <c:ptCount val="1"/>
                <c:pt idx="0">
                  <c:v>6</c:v>
                </c:pt>
              </c:numCache>
            </c:numRef>
          </c:cat>
          <c:val>
            <c:numRef>
              <c:f>コピー用!$I$162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4800"/>
        <c:axId val="39566336"/>
      </c:barChart>
      <c:catAx>
        <c:axId val="39564800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39566336"/>
        <c:crosses val="autoZero"/>
        <c:auto val="1"/>
        <c:lblAlgn val="ctr"/>
        <c:lblOffset val="100"/>
        <c:noMultiLvlLbl val="0"/>
      </c:catAx>
      <c:valAx>
        <c:axId val="39566336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64800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コピー用!$J$5</c:f>
              <c:strCache>
                <c:ptCount val="1"/>
                <c:pt idx="0">
                  <c:v>第7回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square"/>
            <c:size val="5"/>
            <c:spPr>
              <a:solidFill>
                <a:srgbClr val="3399FF"/>
              </a:solidFill>
              <a:ln>
                <a:solidFill>
                  <a:srgbClr val="3399FF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コピー用!$J$147:$J$151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5664"/>
        <c:axId val="39612416"/>
      </c:radarChart>
      <c:catAx>
        <c:axId val="39585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39612416"/>
        <c:crosses val="autoZero"/>
        <c:auto val="1"/>
        <c:lblAlgn val="ctr"/>
        <c:lblOffset val="100"/>
        <c:noMultiLvlLbl val="0"/>
      </c:catAx>
      <c:valAx>
        <c:axId val="39612416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58566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コピー用!$J$156</c:f>
              <c:numCache>
                <c:formatCode>"第"#"回"</c:formatCode>
                <c:ptCount val="1"/>
                <c:pt idx="0">
                  <c:v>7</c:v>
                </c:pt>
              </c:numCache>
            </c:numRef>
          </c:cat>
          <c:val>
            <c:numRef>
              <c:f>コピー用!$J$162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41472"/>
        <c:axId val="39643008"/>
      </c:barChart>
      <c:catAx>
        <c:axId val="39641472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39643008"/>
        <c:crosses val="autoZero"/>
        <c:auto val="1"/>
        <c:lblAlgn val="ctr"/>
        <c:lblOffset val="100"/>
        <c:noMultiLvlLbl val="0"/>
      </c:catAx>
      <c:valAx>
        <c:axId val="39643008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41472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コピー用!$K$5</c:f>
              <c:strCache>
                <c:ptCount val="1"/>
                <c:pt idx="0">
                  <c:v>第8回</c:v>
                </c:pt>
              </c:strCache>
            </c:strRef>
          </c:tx>
          <c:spPr>
            <a:ln>
              <a:solidFill>
                <a:srgbClr val="E3E806"/>
              </a:solidFill>
            </a:ln>
          </c:spPr>
          <c:marker>
            <c:symbol val="square"/>
            <c:size val="5"/>
            <c:spPr>
              <a:solidFill>
                <a:srgbClr val="E3E806"/>
              </a:solidFill>
              <a:ln>
                <a:solidFill>
                  <a:srgbClr val="E3E806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コピー用!$K$147:$K$151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4544"/>
        <c:axId val="39726464"/>
      </c:radarChart>
      <c:catAx>
        <c:axId val="3972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39726464"/>
        <c:crosses val="autoZero"/>
        <c:auto val="1"/>
        <c:lblAlgn val="ctr"/>
        <c:lblOffset val="100"/>
        <c:noMultiLvlLbl val="0"/>
      </c:catAx>
      <c:valAx>
        <c:axId val="39726464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72454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コピー用!$K$156</c:f>
              <c:numCache>
                <c:formatCode>"第"#"回"</c:formatCode>
                <c:ptCount val="1"/>
                <c:pt idx="0">
                  <c:v>8</c:v>
                </c:pt>
              </c:numCache>
            </c:numRef>
          </c:cat>
          <c:val>
            <c:numRef>
              <c:f>コピー用!$K$162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68448"/>
        <c:axId val="39769984"/>
      </c:barChart>
      <c:catAx>
        <c:axId val="39768448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39769984"/>
        <c:crosses val="autoZero"/>
        <c:auto val="1"/>
        <c:lblAlgn val="ctr"/>
        <c:lblOffset val="100"/>
        <c:noMultiLvlLbl val="0"/>
      </c:catAx>
      <c:valAx>
        <c:axId val="39769984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68448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コピー用!$L$5</c:f>
              <c:strCache>
                <c:ptCount val="1"/>
                <c:pt idx="0">
                  <c:v>第9回</c:v>
                </c:pt>
              </c:strCache>
            </c:strRef>
          </c:tx>
          <c:spPr>
            <a:ln>
              <a:solidFill>
                <a:srgbClr val="CC66FF"/>
              </a:solidFill>
            </a:ln>
          </c:spPr>
          <c:marker>
            <c:symbol val="square"/>
            <c:size val="5"/>
            <c:spPr>
              <a:solidFill>
                <a:srgbClr val="CC66FF"/>
              </a:solidFill>
              <a:ln>
                <a:solidFill>
                  <a:srgbClr val="CC66FF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コピー用!$L$147:$L$151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98272"/>
        <c:axId val="39800192"/>
      </c:radarChart>
      <c:catAx>
        <c:axId val="39798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39800192"/>
        <c:crosses val="autoZero"/>
        <c:auto val="1"/>
        <c:lblAlgn val="ctr"/>
        <c:lblOffset val="100"/>
        <c:noMultiLvlLbl val="0"/>
      </c:catAx>
      <c:valAx>
        <c:axId val="39800192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79827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コピー用!$L$156</c:f>
              <c:numCache>
                <c:formatCode>"第"#"回"</c:formatCode>
                <c:ptCount val="1"/>
                <c:pt idx="0">
                  <c:v>9</c:v>
                </c:pt>
              </c:numCache>
            </c:numRef>
          </c:cat>
          <c:val>
            <c:numRef>
              <c:f>コピー用!$L$162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7696"/>
        <c:axId val="39839232"/>
      </c:barChart>
      <c:catAx>
        <c:axId val="39837696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39839232"/>
        <c:crosses val="autoZero"/>
        <c:auto val="1"/>
        <c:lblAlgn val="ctr"/>
        <c:lblOffset val="100"/>
        <c:noMultiLvlLbl val="0"/>
      </c:catAx>
      <c:valAx>
        <c:axId val="39839232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837696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コピー用!$M$5</c:f>
              <c:strCache>
                <c:ptCount val="1"/>
                <c:pt idx="0">
                  <c:v>第10回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コピー用!$M$147:$M$151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72000"/>
        <c:axId val="39873920"/>
      </c:radarChart>
      <c:catAx>
        <c:axId val="39872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39873920"/>
        <c:crosses val="autoZero"/>
        <c:auto val="1"/>
        <c:lblAlgn val="ctr"/>
        <c:lblOffset val="100"/>
        <c:noMultiLvlLbl val="0"/>
      </c:catAx>
      <c:valAx>
        <c:axId val="39873920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8720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コピー用!$M$156</c:f>
              <c:numCache>
                <c:formatCode>"第"#"回"</c:formatCode>
                <c:ptCount val="1"/>
                <c:pt idx="0">
                  <c:v>10</c:v>
                </c:pt>
              </c:numCache>
            </c:numRef>
          </c:cat>
          <c:val>
            <c:numRef>
              <c:f>コピー用!$M$162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9136"/>
        <c:axId val="39900672"/>
      </c:barChart>
      <c:catAx>
        <c:axId val="39899136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39900672"/>
        <c:crosses val="autoZero"/>
        <c:auto val="1"/>
        <c:lblAlgn val="ctr"/>
        <c:lblOffset val="100"/>
        <c:noMultiLvlLbl val="0"/>
      </c:catAx>
      <c:valAx>
        <c:axId val="39900672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899136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0"/>
          <c:order val="0"/>
          <c:tx>
            <c:strRef>
              <c:f>コピー用!$D$5</c:f>
              <c:strCache>
                <c:ptCount val="1"/>
                <c:pt idx="0">
                  <c:v>第1回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コピー用!$D$147:$D$151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コピー用!$E$5</c:f>
              <c:strCache>
                <c:ptCount val="1"/>
                <c:pt idx="0">
                  <c:v>第2回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コピー用!$E$147:$E$151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22496"/>
        <c:axId val="107877120"/>
      </c:radarChart>
      <c:catAx>
        <c:axId val="108522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107877120"/>
        <c:crosses val="autoZero"/>
        <c:auto val="1"/>
        <c:lblAlgn val="ctr"/>
        <c:lblOffset val="100"/>
        <c:noMultiLvlLbl val="0"/>
      </c:catAx>
      <c:valAx>
        <c:axId val="107877120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10852249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コピー用!$F$5</c:f>
              <c:strCache>
                <c:ptCount val="1"/>
                <c:pt idx="0">
                  <c:v>第3回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コピー用!$F$147:$F$151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05024"/>
        <c:axId val="107906944"/>
      </c:radarChart>
      <c:catAx>
        <c:axId val="107905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107906944"/>
        <c:crosses val="autoZero"/>
        <c:auto val="1"/>
        <c:lblAlgn val="ctr"/>
        <c:lblOffset val="100"/>
        <c:noMultiLvlLbl val="0"/>
      </c:catAx>
      <c:valAx>
        <c:axId val="107906944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10790502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コピー用!$F$156</c:f>
              <c:numCache>
                <c:formatCode>"第"#"回"</c:formatCode>
                <c:ptCount val="1"/>
                <c:pt idx="0">
                  <c:v>3</c:v>
                </c:pt>
              </c:numCache>
            </c:numRef>
          </c:cat>
          <c:val>
            <c:numRef>
              <c:f>コピー用!$F$162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1904"/>
        <c:axId val="107933696"/>
      </c:barChart>
      <c:catAx>
        <c:axId val="107931904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107933696"/>
        <c:crosses val="autoZero"/>
        <c:auto val="1"/>
        <c:lblAlgn val="ctr"/>
        <c:lblOffset val="100"/>
        <c:noMultiLvlLbl val="0"/>
      </c:catAx>
      <c:valAx>
        <c:axId val="107933696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31904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コピー用!$G$5</c:f>
              <c:strCache>
                <c:ptCount val="1"/>
                <c:pt idx="0">
                  <c:v>第4回</c:v>
                </c:pt>
              </c:strCache>
            </c:strRef>
          </c:tx>
          <c:spPr>
            <a:ln>
              <a:solidFill>
                <a:srgbClr val="D41AB1"/>
              </a:solidFill>
            </a:ln>
          </c:spPr>
          <c:marker>
            <c:symbol val="square"/>
            <c:size val="5"/>
            <c:spPr>
              <a:solidFill>
                <a:srgbClr val="D41AB1"/>
              </a:solidFill>
              <a:ln>
                <a:solidFill>
                  <a:srgbClr val="D41AB1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コピー用!$G$147:$G$151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67616"/>
        <c:axId val="107969536"/>
      </c:radarChart>
      <c:catAx>
        <c:axId val="107967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107969536"/>
        <c:crosses val="autoZero"/>
        <c:auto val="1"/>
        <c:lblAlgn val="ctr"/>
        <c:lblOffset val="100"/>
        <c:noMultiLvlLbl val="0"/>
      </c:catAx>
      <c:valAx>
        <c:axId val="107969536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10796761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コピー用!$G$156</c:f>
              <c:numCache>
                <c:formatCode>"第"#"回"</c:formatCode>
                <c:ptCount val="1"/>
                <c:pt idx="0">
                  <c:v>4</c:v>
                </c:pt>
              </c:numCache>
            </c:numRef>
          </c:cat>
          <c:val>
            <c:numRef>
              <c:f>コピー用!$G$162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91808"/>
        <c:axId val="107993344"/>
      </c:barChart>
      <c:catAx>
        <c:axId val="107991808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107993344"/>
        <c:crosses val="autoZero"/>
        <c:auto val="1"/>
        <c:lblAlgn val="ctr"/>
        <c:lblOffset val="100"/>
        <c:noMultiLvlLbl val="0"/>
      </c:catAx>
      <c:valAx>
        <c:axId val="107993344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91808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コピー用!$H$5</c:f>
              <c:strCache>
                <c:ptCount val="1"/>
                <c:pt idx="0">
                  <c:v>第5回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コピー用!$H$147:$H$151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16032"/>
        <c:axId val="104272640"/>
      </c:radarChart>
      <c:catAx>
        <c:axId val="39516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104272640"/>
        <c:crosses val="autoZero"/>
        <c:auto val="1"/>
        <c:lblAlgn val="ctr"/>
        <c:lblOffset val="100"/>
        <c:noMultiLvlLbl val="0"/>
      </c:catAx>
      <c:valAx>
        <c:axId val="104272640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5160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66372085772837"/>
          <c:y val="0.1280257914125272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90958661694363"/>
          <c:y val="0.23225472284120288"/>
          <c:w val="0.346753667219729"/>
          <c:h val="0.651194283338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コピー用!$A$162</c:f>
              <c:strCache>
                <c:ptCount val="1"/>
                <c:pt idx="0">
                  <c:v>スポーツ（選択項目）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numRef>
              <c:f>コピー用!$H$156</c:f>
              <c:numCache>
                <c:formatCode>"第"#"回"</c:formatCode>
                <c:ptCount val="1"/>
                <c:pt idx="0">
                  <c:v>5</c:v>
                </c:pt>
              </c:numCache>
            </c:numRef>
          </c:cat>
          <c:val>
            <c:numRef>
              <c:f>コピー用!$H$162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1744"/>
        <c:axId val="105633280"/>
      </c:barChart>
      <c:catAx>
        <c:axId val="105631744"/>
        <c:scaling>
          <c:orientation val="minMax"/>
        </c:scaling>
        <c:delete val="0"/>
        <c:axPos val="b"/>
        <c:numFmt formatCode="&quot;第&quot;#&quot;回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ja-JP"/>
          </a:p>
        </c:txPr>
        <c:crossAx val="105633280"/>
        <c:crosses val="autoZero"/>
        <c:auto val="1"/>
        <c:lblAlgn val="ctr"/>
        <c:lblOffset val="100"/>
        <c:noMultiLvlLbl val="0"/>
      </c:catAx>
      <c:valAx>
        <c:axId val="105633280"/>
        <c:scaling>
          <c:orientation val="minMax"/>
          <c:max val="1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5631744"/>
        <c:crosses val="autoZero"/>
        <c:crossBetween val="between"/>
        <c:majorUnit val="20"/>
      </c:valAx>
    </c:plotArea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コピー用!$A$2</c:f>
          <c:strCache>
            <c:ptCount val="1"/>
          </c:strCache>
        </c:strRef>
      </c:tx>
      <c:layout>
        <c:manualLayout>
          <c:xMode val="edge"/>
          <c:yMode val="edge"/>
          <c:x val="1.2171457895552918E-2"/>
          <c:y val="1.8282983149423799E-2"/>
        </c:manualLayout>
      </c:layout>
      <c:overlay val="0"/>
      <c:txPr>
        <a:bodyPr/>
        <a:lstStyle/>
        <a:p>
          <a:pPr>
            <a:defRPr sz="900">
              <a:latin typeface="+mj-ea"/>
              <a:ea typeface="+mj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40464372162063"/>
          <c:y val="0.2342765145244145"/>
          <c:w val="0.50568528713963612"/>
          <c:h val="0.72496251028717718"/>
        </c:manualLayout>
      </c:layout>
      <c:radarChart>
        <c:radarStyle val="marker"/>
        <c:varyColors val="0"/>
        <c:ser>
          <c:idx val="1"/>
          <c:order val="0"/>
          <c:tx>
            <c:strRef>
              <c:f>コピー用!$I$5</c:f>
              <c:strCache>
                <c:ptCount val="1"/>
                <c:pt idx="0">
                  <c:v>第6回</c:v>
                </c:pt>
              </c:strCache>
            </c:strRef>
          </c:tx>
          <c:spPr>
            <a:ln>
              <a:solidFill>
                <a:srgbClr val="15D915"/>
              </a:solidFill>
            </a:ln>
          </c:spPr>
          <c:marker>
            <c:symbol val="square"/>
            <c:size val="5"/>
            <c:spPr>
              <a:solidFill>
                <a:srgbClr val="15D915"/>
              </a:solidFill>
              <a:ln>
                <a:solidFill>
                  <a:srgbClr val="15D915"/>
                </a:solidFill>
              </a:ln>
            </c:spPr>
          </c:marker>
          <c:cat>
            <c:strRef>
              <c:f>コピー用!$A$147:$A$151</c:f>
              <c:strCache>
                <c:ptCount val="5"/>
                <c:pt idx="0">
                  <c:v>痛み・
痛み関連</c:v>
                </c:pt>
                <c:pt idx="1">
                  <c:v>社会生活
機能</c:v>
                </c:pt>
                <c:pt idx="2">
                  <c:v>靴関連</c:v>
                </c:pt>
                <c:pt idx="3">
                  <c:v>全体的
健康感</c:v>
                </c:pt>
                <c:pt idx="4">
                  <c:v>身体機能
・日常
生活
の状態</c:v>
                </c:pt>
              </c:strCache>
            </c:strRef>
          </c:cat>
          <c:val>
            <c:numRef>
              <c:f>コピー用!$I$147:$I$151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25376"/>
        <c:axId val="39543936"/>
      </c:radarChart>
      <c:catAx>
        <c:axId val="39525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ctr" anchorCtr="1"/>
          <a:lstStyle/>
          <a:p>
            <a:pPr>
              <a:defRPr sz="800" b="1"/>
            </a:pPr>
            <a:endParaRPr lang="ja-JP"/>
          </a:p>
        </c:txPr>
        <c:crossAx val="39543936"/>
        <c:crosses val="autoZero"/>
        <c:auto val="1"/>
        <c:lblAlgn val="ctr"/>
        <c:lblOffset val="100"/>
        <c:noMultiLvlLbl val="0"/>
      </c:catAx>
      <c:valAx>
        <c:axId val="39543936"/>
        <c:scaling>
          <c:orientation val="minMax"/>
          <c:max val="100"/>
          <c:min val="0"/>
        </c:scaling>
        <c:delete val="0"/>
        <c:axPos val="l"/>
        <c:majorGridlines>
          <c:spPr>
            <a:ln w="3175" cap="rnd" cmpd="sng">
              <a:solidFill>
                <a:schemeClr val="tx1"/>
              </a:solidFill>
              <a:prstDash val="sysDot"/>
              <a:round/>
            </a:ln>
          </c:spPr>
        </c:majorGridlines>
        <c:minorGridlines>
          <c:spPr>
            <a:ln w="0"/>
          </c:spPr>
        </c:minorGridlines>
        <c:numFmt formatCode="General" sourceLinked="0"/>
        <c:majorTickMark val="cross"/>
        <c:minorTickMark val="none"/>
        <c:tickLblPos val="nextTo"/>
        <c:spPr>
          <a:ln w="0"/>
        </c:spPr>
        <c:crossAx val="3952537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72720454809383461"/>
          <c:y val="6.7171968011977515E-2"/>
          <c:w val="0.22186911609471766"/>
          <c:h val="0.2204064004837072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19</xdr:row>
      <xdr:rowOff>66675</xdr:rowOff>
    </xdr:from>
    <xdr:to>
      <xdr:col>18</xdr:col>
      <xdr:colOff>333375</xdr:colOff>
      <xdr:row>22</xdr:row>
      <xdr:rowOff>95250</xdr:rowOff>
    </xdr:to>
    <xdr:sp macro="" textlink="">
      <xdr:nvSpPr>
        <xdr:cNvPr id="2" name="角丸四角形吹き出し 1"/>
        <xdr:cNvSpPr/>
      </xdr:nvSpPr>
      <xdr:spPr>
        <a:xfrm>
          <a:off x="8248650" y="3152775"/>
          <a:ext cx="1323975" cy="542925"/>
        </a:xfrm>
        <a:prstGeom prst="wedgeRoundRectCallout">
          <a:avLst>
            <a:gd name="adj1" fmla="val -45104"/>
            <a:gd name="adj2" fmla="val -11820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列挿入の位置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合計列の二つ手前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0.10059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8451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0.99187</cdr:x>
      <cdr:y>0.10516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716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644769</xdr:colOff>
      <xdr:row>5</xdr:row>
      <xdr:rowOff>19050</xdr:rowOff>
    </xdr:from>
    <xdr:to>
      <xdr:col>21</xdr:col>
      <xdr:colOff>346261</xdr:colOff>
      <xdr:row>17</xdr:row>
      <xdr:rowOff>44824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12839</xdr:colOff>
      <xdr:row>5</xdr:row>
      <xdr:rowOff>21120</xdr:rowOff>
    </xdr:from>
    <xdr:to>
      <xdr:col>18</xdr:col>
      <xdr:colOff>619125</xdr:colOff>
      <xdr:row>17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14</xdr:col>
      <xdr:colOff>7793</xdr:colOff>
      <xdr:row>18</xdr:row>
      <xdr:rowOff>6112</xdr:rowOff>
    </xdr:from>
    <xdr:to>
      <xdr:col>18</xdr:col>
      <xdr:colOff>614079</xdr:colOff>
      <xdr:row>30</xdr:row>
      <xdr:rowOff>32617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18</xdr:col>
      <xdr:colOff>638175</xdr:colOff>
      <xdr:row>18</xdr:row>
      <xdr:rowOff>9525</xdr:rowOff>
    </xdr:from>
    <xdr:to>
      <xdr:col>21</xdr:col>
      <xdr:colOff>336736</xdr:colOff>
      <xdr:row>30</xdr:row>
      <xdr:rowOff>35299</xdr:rowOff>
    </xdr:to>
    <xdr:graphicFrame macro="">
      <xdr:nvGraphicFramePr>
        <xdr:cNvPr id="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22</xdr:col>
      <xdr:colOff>9525</xdr:colOff>
      <xdr:row>18</xdr:row>
      <xdr:rowOff>9525</xdr:rowOff>
    </xdr:from>
    <xdr:to>
      <xdr:col>26</xdr:col>
      <xdr:colOff>615811</xdr:colOff>
      <xdr:row>30</xdr:row>
      <xdr:rowOff>36030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27</xdr:col>
      <xdr:colOff>28575</xdr:colOff>
      <xdr:row>17</xdr:row>
      <xdr:rowOff>170558</xdr:rowOff>
    </xdr:from>
    <xdr:to>
      <xdr:col>29</xdr:col>
      <xdr:colOff>374836</xdr:colOff>
      <xdr:row>30</xdr:row>
      <xdr:rowOff>25774</xdr:rowOff>
    </xdr:to>
    <xdr:graphicFrame macro="">
      <xdr:nvGraphicFramePr>
        <xdr:cNvPr id="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14</xdr:col>
      <xdr:colOff>862</xdr:colOff>
      <xdr:row>30</xdr:row>
      <xdr:rowOff>170557</xdr:rowOff>
    </xdr:from>
    <xdr:to>
      <xdr:col>18</xdr:col>
      <xdr:colOff>606286</xdr:colOff>
      <xdr:row>43</xdr:row>
      <xdr:rowOff>26505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18</xdr:col>
      <xdr:colOff>644769</xdr:colOff>
      <xdr:row>30</xdr:row>
      <xdr:rowOff>170557</xdr:rowOff>
    </xdr:from>
    <xdr:to>
      <xdr:col>21</xdr:col>
      <xdr:colOff>346261</xdr:colOff>
      <xdr:row>43</xdr:row>
      <xdr:rowOff>25774</xdr:rowOff>
    </xdr:to>
    <xdr:graphicFrame macro="">
      <xdr:nvGraphicFramePr>
        <xdr:cNvPr id="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22</xdr:col>
      <xdr:colOff>629</xdr:colOff>
      <xdr:row>30</xdr:row>
      <xdr:rowOff>170557</xdr:rowOff>
    </xdr:from>
    <xdr:to>
      <xdr:col>26</xdr:col>
      <xdr:colOff>606286</xdr:colOff>
      <xdr:row>43</xdr:row>
      <xdr:rowOff>26505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27</xdr:col>
      <xdr:colOff>19050</xdr:colOff>
      <xdr:row>30</xdr:row>
      <xdr:rowOff>170557</xdr:rowOff>
    </xdr:from>
    <xdr:to>
      <xdr:col>29</xdr:col>
      <xdr:colOff>365311</xdr:colOff>
      <xdr:row>43</xdr:row>
      <xdr:rowOff>25774</xdr:rowOff>
    </xdr:to>
    <xdr:graphicFrame macro="">
      <xdr:nvGraphicFramePr>
        <xdr:cNvPr id="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14</xdr:col>
      <xdr:colOff>862</xdr:colOff>
      <xdr:row>43</xdr:row>
      <xdr:rowOff>170557</xdr:rowOff>
    </xdr:from>
    <xdr:to>
      <xdr:col>18</xdr:col>
      <xdr:colOff>606286</xdr:colOff>
      <xdr:row>156</xdr:row>
      <xdr:rowOff>42834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18</xdr:col>
      <xdr:colOff>644769</xdr:colOff>
      <xdr:row>43</xdr:row>
      <xdr:rowOff>170557</xdr:rowOff>
    </xdr:from>
    <xdr:to>
      <xdr:col>21</xdr:col>
      <xdr:colOff>346261</xdr:colOff>
      <xdr:row>156</xdr:row>
      <xdr:rowOff>42103</xdr:rowOff>
    </xdr:to>
    <xdr:graphicFrame macro="">
      <xdr:nvGraphicFramePr>
        <xdr:cNvPr id="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22</xdr:col>
      <xdr:colOff>629</xdr:colOff>
      <xdr:row>43</xdr:row>
      <xdr:rowOff>170557</xdr:rowOff>
    </xdr:from>
    <xdr:to>
      <xdr:col>26</xdr:col>
      <xdr:colOff>606286</xdr:colOff>
      <xdr:row>156</xdr:row>
      <xdr:rowOff>42834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27</xdr:col>
      <xdr:colOff>19050</xdr:colOff>
      <xdr:row>44</xdr:row>
      <xdr:rowOff>9525</xdr:rowOff>
    </xdr:from>
    <xdr:to>
      <xdr:col>29</xdr:col>
      <xdr:colOff>365311</xdr:colOff>
      <xdr:row>156</xdr:row>
      <xdr:rowOff>51628</xdr:rowOff>
    </xdr:to>
    <xdr:graphicFrame macro="">
      <xdr:nvGraphicFramePr>
        <xdr:cNvPr id="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14</xdr:col>
      <xdr:colOff>862</xdr:colOff>
      <xdr:row>157</xdr:row>
      <xdr:rowOff>73479</xdr:rowOff>
    </xdr:from>
    <xdr:to>
      <xdr:col>18</xdr:col>
      <xdr:colOff>606286</xdr:colOff>
      <xdr:row>169</xdr:row>
      <xdr:rowOff>127198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18</xdr:col>
      <xdr:colOff>644769</xdr:colOff>
      <xdr:row>157</xdr:row>
      <xdr:rowOff>73479</xdr:rowOff>
    </xdr:from>
    <xdr:to>
      <xdr:col>21</xdr:col>
      <xdr:colOff>346261</xdr:colOff>
      <xdr:row>169</xdr:row>
      <xdr:rowOff>126467</xdr:rowOff>
    </xdr:to>
    <xdr:graphicFrame macro="">
      <xdr:nvGraphicFramePr>
        <xdr:cNvPr id="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22</xdr:col>
      <xdr:colOff>629</xdr:colOff>
      <xdr:row>157</xdr:row>
      <xdr:rowOff>73479</xdr:rowOff>
    </xdr:from>
    <xdr:to>
      <xdr:col>26</xdr:col>
      <xdr:colOff>606286</xdr:colOff>
      <xdr:row>169</xdr:row>
      <xdr:rowOff>127198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27</xdr:col>
      <xdr:colOff>19050</xdr:colOff>
      <xdr:row>157</xdr:row>
      <xdr:rowOff>63954</xdr:rowOff>
    </xdr:from>
    <xdr:to>
      <xdr:col>29</xdr:col>
      <xdr:colOff>365311</xdr:colOff>
      <xdr:row>169</xdr:row>
      <xdr:rowOff>116942</xdr:rowOff>
    </xdr:to>
    <xdr:graphicFrame macro="">
      <xdr:nvGraphicFramePr>
        <xdr:cNvPr id="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0.98586</cdr:x>
      <cdr:y>0.11431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621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0.99187</cdr:x>
      <cdr:y>0.09602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716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0.99788</cdr:x>
      <cdr:y>0.10059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811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0.10059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8451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0.99187</cdr:x>
      <cdr:y>0.10516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716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0.10059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8451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0.99788</cdr:x>
      <cdr:y>0.10059</cdr:y>
    </cdr:to>
    <cdr:sp macro="" textlink="コピー用!$A$2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5811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fld id="{9CE85E52-C7AA-4846-B50B-46799E918885}" type="TxLink">
            <a:rPr lang="en-US" altLang="en-US" sz="900" b="1" i="0" u="none" strike="noStrike">
              <a:solidFill>
                <a:srgbClr val="000000"/>
              </a:solidFill>
              <a:latin typeface="+mj-ea"/>
              <a:ea typeface="+mj-ea"/>
            </a:rPr>
            <a:pPr algn="l"/>
            <a:t> </a:t>
          </a:fld>
          <a:endParaRPr lang="ja-JP" altLang="en-US" sz="900" b="1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02"/>
  <sheetViews>
    <sheetView tabSelected="1" view="pageBreakPreview" zoomScaleNormal="100" zoomScaleSheetLayoutView="100" workbookViewId="0">
      <selection activeCell="AA1" sqref="AA1"/>
    </sheetView>
  </sheetViews>
  <sheetFormatPr defaultRowHeight="13.5" outlineLevelRow="1" x14ac:dyDescent="0.15"/>
  <cols>
    <col min="1" max="3" width="4.625" customWidth="1"/>
    <col min="4" max="4" width="4.5" bestFit="1" customWidth="1"/>
    <col min="5" max="6" width="4.625" customWidth="1"/>
    <col min="7" max="7" width="4.75" customWidth="1"/>
    <col min="8" max="26" width="4.625" customWidth="1"/>
  </cols>
  <sheetData>
    <row r="1" spans="1:26" s="1" customFormat="1" ht="20.100000000000001" customHeight="1" x14ac:dyDescent="0.15">
      <c r="A1" s="91" t="s">
        <v>55</v>
      </c>
      <c r="B1" s="92"/>
      <c r="C1" s="92"/>
      <c r="D1" s="92"/>
      <c r="E1" s="92"/>
      <c r="F1" s="93"/>
      <c r="G1" s="55"/>
      <c r="H1" s="56" t="s">
        <v>136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20.100000000000001" customHeight="1" x14ac:dyDescent="0.15">
      <c r="A2" s="97" t="s">
        <v>56</v>
      </c>
      <c r="B2" s="98"/>
      <c r="C2" s="94">
        <v>41530</v>
      </c>
      <c r="D2" s="95"/>
      <c r="E2" s="95"/>
      <c r="F2" s="95"/>
      <c r="G2" s="95"/>
      <c r="H2" s="96"/>
      <c r="I2" s="97" t="s">
        <v>57</v>
      </c>
      <c r="J2" s="98"/>
      <c r="K2" s="94" t="s">
        <v>148</v>
      </c>
      <c r="L2" s="95"/>
      <c r="M2" s="95"/>
      <c r="N2" s="95"/>
      <c r="O2" s="95"/>
      <c r="P2" s="96"/>
      <c r="Q2" s="97" t="s">
        <v>58</v>
      </c>
      <c r="R2" s="98"/>
      <c r="S2" s="97" t="s">
        <v>128</v>
      </c>
      <c r="T2" s="99"/>
      <c r="U2" s="99"/>
      <c r="V2" s="99"/>
      <c r="W2" s="99"/>
      <c r="X2" s="99"/>
      <c r="Y2" s="99"/>
      <c r="Z2" s="98"/>
    </row>
    <row r="3" spans="1:26" ht="20.100000000000001" customHeight="1" x14ac:dyDescent="0.15">
      <c r="A3" s="43" t="s">
        <v>131</v>
      </c>
      <c r="B3" s="46"/>
      <c r="C3" s="46"/>
      <c r="D3" s="46"/>
      <c r="E3" s="46"/>
      <c r="F3" s="46"/>
      <c r="G3" s="46" t="s">
        <v>127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/>
    </row>
    <row r="4" spans="1:26" s="76" customFormat="1" ht="20.100000000000001" customHeight="1" x14ac:dyDescent="0.15">
      <c r="A4" s="74"/>
      <c r="B4" s="11" t="s">
        <v>168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75"/>
    </row>
    <row r="5" spans="1:26" s="76" customFormat="1" ht="20.100000000000001" customHeight="1" x14ac:dyDescent="0.15">
      <c r="A5" s="74"/>
      <c r="B5" s="12"/>
      <c r="C5" s="78" t="s">
        <v>149</v>
      </c>
      <c r="D5" s="89" t="s">
        <v>153</v>
      </c>
      <c r="E5" s="90"/>
      <c r="F5" s="12" t="s">
        <v>164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75"/>
    </row>
    <row r="6" spans="1:26" s="76" customFormat="1" ht="20.100000000000001" customHeight="1" x14ac:dyDescent="0.15">
      <c r="A6" s="74"/>
      <c r="B6" s="12"/>
      <c r="C6" s="77" t="s">
        <v>154</v>
      </c>
      <c r="D6" s="12" t="s">
        <v>165</v>
      </c>
      <c r="E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5"/>
    </row>
    <row r="7" spans="1:26" s="76" customFormat="1" ht="20.100000000000001" customHeight="1" x14ac:dyDescent="0.15">
      <c r="A7" s="74"/>
      <c r="B7" s="12"/>
      <c r="C7" s="77"/>
      <c r="D7" s="12"/>
      <c r="E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75"/>
    </row>
    <row r="8" spans="1:26" s="76" customFormat="1" ht="20.100000000000001" customHeight="1" x14ac:dyDescent="0.15">
      <c r="A8" s="7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75"/>
    </row>
    <row r="9" spans="1:26" ht="20.100000000000001" customHeight="1" x14ac:dyDescent="0.15">
      <c r="A9" s="79"/>
      <c r="B9" s="80" t="s">
        <v>157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1:26" ht="20.100000000000001" customHeight="1" x14ac:dyDescent="0.15">
      <c r="A10" s="24"/>
      <c r="B10" s="11" t="s">
        <v>155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5"/>
    </row>
    <row r="11" spans="1:26" ht="20.100000000000001" customHeight="1" x14ac:dyDescent="0.15">
      <c r="A11" s="24"/>
      <c r="B11" s="11"/>
      <c r="C11" s="11"/>
      <c r="D11" s="11"/>
      <c r="E11" s="11"/>
      <c r="F11" s="28"/>
      <c r="G11" s="28"/>
      <c r="H11" s="28"/>
      <c r="I11" s="28"/>
      <c r="J11" s="28"/>
      <c r="K11" s="28"/>
      <c r="L11" s="28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5"/>
    </row>
    <row r="12" spans="1:26" ht="20.100000000000001" customHeight="1" x14ac:dyDescent="0.15">
      <c r="A12" s="36"/>
      <c r="B12" s="37"/>
      <c r="C12" s="37"/>
      <c r="D12" s="37"/>
      <c r="E12" s="39"/>
      <c r="F12" s="57"/>
      <c r="G12" s="58"/>
      <c r="H12" s="58"/>
      <c r="I12" s="58"/>
      <c r="J12" s="58"/>
      <c r="K12" s="58"/>
      <c r="L12" s="58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</row>
    <row r="13" spans="1:26" ht="20.100000000000001" customHeight="1" x14ac:dyDescent="0.15">
      <c r="A13" s="21"/>
      <c r="B13" s="22" t="s">
        <v>156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/>
    </row>
    <row r="14" spans="1:26" ht="20.100000000000001" customHeight="1" x14ac:dyDescent="0.15">
      <c r="A14" s="24"/>
      <c r="B14" s="11"/>
      <c r="C14" s="11"/>
      <c r="D14" s="11" t="s">
        <v>133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25"/>
    </row>
    <row r="15" spans="1:26" ht="20.100000000000001" customHeight="1" x14ac:dyDescent="0.15">
      <c r="A15" s="24"/>
      <c r="B15" s="11"/>
      <c r="C15" s="11"/>
      <c r="D15" s="11"/>
      <c r="E15" s="29" t="s">
        <v>134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25"/>
    </row>
    <row r="16" spans="1:26" ht="20.100000000000001" customHeight="1" x14ac:dyDescent="0.15">
      <c r="A16" s="24"/>
      <c r="B16" s="11"/>
      <c r="C16" s="11"/>
      <c r="D16" s="11" t="s">
        <v>130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25"/>
    </row>
    <row r="17" spans="1:27" ht="20.100000000000001" customHeight="1" x14ac:dyDescent="0.15">
      <c r="A17" s="24"/>
      <c r="B17" s="11"/>
      <c r="C17" s="11"/>
      <c r="D17" s="50" t="s">
        <v>152</v>
      </c>
      <c r="E17" s="11"/>
      <c r="F17" s="11"/>
      <c r="G17" s="11"/>
      <c r="H17" s="11"/>
      <c r="I17" s="73"/>
      <c r="J17" s="73"/>
      <c r="K17" s="73"/>
      <c r="L17" s="73"/>
      <c r="M17" s="73"/>
      <c r="N17" s="5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25"/>
    </row>
    <row r="18" spans="1:27" ht="20.100000000000001" customHeight="1" x14ac:dyDescent="0.15">
      <c r="A18" s="43" t="s">
        <v>186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7"/>
      <c r="AA18" s="54" t="s">
        <v>135</v>
      </c>
    </row>
    <row r="19" spans="1:27" ht="20.100000000000001" customHeight="1" x14ac:dyDescent="0.15">
      <c r="A19" s="87" t="s">
        <v>171</v>
      </c>
      <c r="B19" s="11"/>
      <c r="C19" s="11"/>
      <c r="D19" s="50"/>
      <c r="E19" s="11"/>
      <c r="F19" s="11"/>
      <c r="G19" s="11"/>
      <c r="H19" s="11"/>
      <c r="I19" s="73"/>
      <c r="J19" s="73"/>
      <c r="K19" s="73"/>
      <c r="L19" s="73"/>
      <c r="M19" s="73"/>
      <c r="N19" s="5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5"/>
    </row>
    <row r="20" spans="1:27" ht="20.100000000000001" customHeight="1" x14ac:dyDescent="0.15">
      <c r="A20" s="24" t="s">
        <v>170</v>
      </c>
      <c r="B20" s="11"/>
      <c r="C20" s="11"/>
      <c r="D20" s="50"/>
      <c r="E20" s="11"/>
      <c r="F20" s="11"/>
      <c r="G20" s="11"/>
      <c r="H20" s="11"/>
      <c r="I20" s="73"/>
      <c r="J20" s="73"/>
      <c r="K20" s="73"/>
      <c r="L20" s="73"/>
      <c r="M20" s="73"/>
      <c r="N20" s="5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25"/>
    </row>
    <row r="21" spans="1:27" ht="20.100000000000001" customHeight="1" x14ac:dyDescent="0.15">
      <c r="A21" s="24"/>
      <c r="B21" s="11" t="s">
        <v>172</v>
      </c>
      <c r="C21" s="11"/>
      <c r="D21" s="50"/>
      <c r="E21" s="11"/>
      <c r="F21" s="11"/>
      <c r="G21" s="11"/>
      <c r="H21" s="11"/>
      <c r="I21" s="73"/>
      <c r="J21" s="73"/>
      <c r="K21" s="73"/>
      <c r="L21" s="73"/>
      <c r="M21" s="73"/>
      <c r="N21" s="5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5"/>
    </row>
    <row r="22" spans="1:27" ht="20.100000000000001" customHeight="1" x14ac:dyDescent="0.15">
      <c r="A22" s="24"/>
      <c r="B22" s="11" t="s">
        <v>179</v>
      </c>
      <c r="C22" s="11"/>
      <c r="D22" s="50"/>
      <c r="E22" s="11"/>
      <c r="F22" s="11"/>
      <c r="G22" s="11"/>
      <c r="I22" s="11"/>
      <c r="J22" s="11" t="s">
        <v>174</v>
      </c>
      <c r="K22" s="73"/>
      <c r="L22" s="73"/>
      <c r="M22" s="73"/>
      <c r="N22" s="5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5"/>
    </row>
    <row r="23" spans="1:27" ht="20.100000000000001" customHeight="1" x14ac:dyDescent="0.15">
      <c r="A23" s="24"/>
      <c r="B23" s="11" t="s">
        <v>173</v>
      </c>
      <c r="C23" s="11"/>
      <c r="D23" s="50"/>
      <c r="E23" s="11"/>
      <c r="F23" s="11"/>
      <c r="G23" s="11"/>
      <c r="H23" s="11"/>
      <c r="I23" s="73"/>
      <c r="J23" s="73"/>
      <c r="K23" s="73"/>
      <c r="L23" s="73"/>
      <c r="M23" s="73"/>
      <c r="N23" s="5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25"/>
    </row>
    <row r="24" spans="1:27" ht="20.100000000000001" customHeight="1" x14ac:dyDescent="0.15">
      <c r="A24" s="24"/>
      <c r="B24" s="12" t="s">
        <v>180</v>
      </c>
      <c r="C24" s="11"/>
      <c r="D24" s="50"/>
      <c r="E24" s="11"/>
      <c r="F24" s="11"/>
      <c r="G24" s="11"/>
      <c r="H24" s="11"/>
      <c r="I24" s="73"/>
      <c r="J24" s="73" t="s">
        <v>175</v>
      </c>
      <c r="K24" s="73"/>
      <c r="L24" s="73"/>
      <c r="M24" s="73"/>
      <c r="N24" s="5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25"/>
    </row>
    <row r="25" spans="1:27" ht="20.100000000000001" customHeight="1" x14ac:dyDescent="0.15">
      <c r="A25" s="24"/>
      <c r="B25" s="11"/>
      <c r="C25" s="11"/>
      <c r="D25" s="50"/>
      <c r="E25" s="11"/>
      <c r="F25" s="11"/>
      <c r="G25" s="11"/>
      <c r="H25" s="11"/>
      <c r="I25" s="73"/>
      <c r="J25" s="73"/>
      <c r="K25" s="73"/>
      <c r="L25" s="73"/>
      <c r="M25" s="73"/>
      <c r="N25" s="5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25"/>
    </row>
    <row r="26" spans="1:27" ht="20.100000000000001" customHeight="1" x14ac:dyDescent="0.15">
      <c r="A26" s="24" t="s">
        <v>176</v>
      </c>
      <c r="B26" s="11"/>
      <c r="C26" s="11"/>
      <c r="D26" s="50"/>
      <c r="E26" s="11"/>
      <c r="F26" s="11"/>
      <c r="G26" s="11"/>
      <c r="H26" s="11"/>
      <c r="I26" s="73"/>
      <c r="J26" s="73"/>
      <c r="K26" s="73"/>
      <c r="L26" s="73"/>
      <c r="M26" s="73"/>
      <c r="N26" s="5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25"/>
    </row>
    <row r="27" spans="1:27" ht="20.100000000000001" customHeight="1" x14ac:dyDescent="0.15">
      <c r="A27" s="24"/>
      <c r="B27" s="11" t="s">
        <v>182</v>
      </c>
      <c r="C27" s="11"/>
      <c r="D27" s="50"/>
      <c r="E27" s="11"/>
      <c r="F27" s="11"/>
      <c r="G27" s="11"/>
      <c r="H27" s="11"/>
      <c r="I27" s="73"/>
      <c r="J27" s="73"/>
      <c r="K27" s="73"/>
      <c r="L27" s="73"/>
      <c r="M27" s="73" t="s">
        <v>178</v>
      </c>
      <c r="N27" s="5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25"/>
    </row>
    <row r="28" spans="1:27" ht="20.100000000000001" customHeight="1" x14ac:dyDescent="0.15">
      <c r="A28" s="24"/>
      <c r="B28" s="11" t="s">
        <v>181</v>
      </c>
      <c r="C28" s="11"/>
      <c r="D28" s="50"/>
      <c r="E28" s="11"/>
      <c r="F28" s="11"/>
      <c r="G28" s="11"/>
      <c r="H28" s="11"/>
      <c r="I28" s="73"/>
      <c r="J28" s="73"/>
      <c r="K28" s="73"/>
      <c r="L28" s="73"/>
      <c r="M28" s="73"/>
      <c r="N28" s="5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25"/>
    </row>
    <row r="29" spans="1:27" ht="20.100000000000001" customHeight="1" x14ac:dyDescent="0.15">
      <c r="A29" s="24"/>
      <c r="B29" s="11" t="s">
        <v>183</v>
      </c>
      <c r="C29" s="11"/>
      <c r="D29" s="50"/>
      <c r="E29" s="11"/>
      <c r="F29" s="11"/>
      <c r="G29" s="11"/>
      <c r="I29" s="11"/>
      <c r="K29" s="73"/>
      <c r="L29" s="73"/>
      <c r="M29" s="11" t="s">
        <v>174</v>
      </c>
      <c r="N29" s="5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5"/>
    </row>
    <row r="30" spans="1:27" ht="20.100000000000001" customHeight="1" x14ac:dyDescent="0.15">
      <c r="A30" s="24"/>
      <c r="B30" s="11" t="s">
        <v>185</v>
      </c>
      <c r="C30" s="11"/>
      <c r="D30" s="50"/>
      <c r="E30" s="11"/>
      <c r="F30" s="11"/>
      <c r="G30" s="11"/>
      <c r="H30" s="11"/>
      <c r="I30" s="73"/>
      <c r="J30" s="73"/>
      <c r="K30" s="73"/>
      <c r="L30" s="73"/>
      <c r="M30" s="73"/>
      <c r="N30" s="5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5"/>
    </row>
    <row r="31" spans="1:27" ht="20.100000000000001" customHeight="1" x14ac:dyDescent="0.15">
      <c r="A31" s="24"/>
      <c r="B31" s="12" t="s">
        <v>184</v>
      </c>
      <c r="C31" s="11"/>
      <c r="D31" s="50"/>
      <c r="E31" s="11"/>
      <c r="F31" s="11"/>
      <c r="G31" s="11"/>
      <c r="H31" s="11"/>
      <c r="I31" s="73"/>
      <c r="J31" s="73"/>
      <c r="K31" s="73"/>
      <c r="L31" s="73"/>
      <c r="M31" s="73" t="s">
        <v>175</v>
      </c>
      <c r="N31" s="5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5"/>
    </row>
    <row r="32" spans="1:27" ht="20.100000000000001" customHeight="1" x14ac:dyDescent="0.15">
      <c r="A32" s="24"/>
      <c r="B32" s="11"/>
      <c r="C32" s="11"/>
      <c r="D32" s="50"/>
      <c r="E32" s="11"/>
      <c r="F32" s="11"/>
      <c r="G32" s="11"/>
      <c r="H32" s="11"/>
      <c r="I32" s="73"/>
      <c r="J32" s="73"/>
      <c r="K32" s="73"/>
      <c r="L32" s="73"/>
      <c r="M32" s="73"/>
      <c r="N32" s="5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5"/>
    </row>
    <row r="33" spans="1:27" ht="20.100000000000001" customHeight="1" x14ac:dyDescent="0.15">
      <c r="A33" s="24"/>
      <c r="B33" s="11"/>
      <c r="C33" s="11"/>
      <c r="D33" s="50"/>
      <c r="E33" s="11"/>
      <c r="F33" s="11"/>
      <c r="G33" s="11"/>
      <c r="H33" s="11"/>
      <c r="I33" s="73"/>
      <c r="J33" s="73"/>
      <c r="K33" s="73"/>
      <c r="L33" s="73"/>
      <c r="M33" s="73"/>
      <c r="N33" s="5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5"/>
    </row>
    <row r="34" spans="1:27" ht="20.100000000000001" hidden="1" customHeight="1" outlineLevel="1" x14ac:dyDescent="0.15">
      <c r="A34" s="40" t="s">
        <v>169</v>
      </c>
      <c r="B34" s="41"/>
      <c r="C34" s="41"/>
      <c r="D34" s="41"/>
      <c r="E34" s="41"/>
      <c r="F34" s="41"/>
      <c r="G34" s="41" t="s">
        <v>105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2"/>
      <c r="AA34" s="54" t="s">
        <v>135</v>
      </c>
    </row>
    <row r="35" spans="1:27" ht="20.100000000000001" hidden="1" customHeight="1" outlineLevel="1" x14ac:dyDescent="0.15">
      <c r="A35" s="21"/>
      <c r="B35" s="22" t="s">
        <v>59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3"/>
    </row>
    <row r="36" spans="1:27" ht="20.100000000000001" hidden="1" customHeight="1" outlineLevel="1" x14ac:dyDescent="0.15">
      <c r="A36" s="24"/>
      <c r="B36" s="11"/>
      <c r="C36" s="11"/>
      <c r="D36" s="26" t="s">
        <v>66</v>
      </c>
      <c r="E36" s="11" t="s">
        <v>89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5"/>
    </row>
    <row r="37" spans="1:27" ht="20.100000000000001" hidden="1" customHeight="1" outlineLevel="1" x14ac:dyDescent="0.15">
      <c r="A37" s="24"/>
      <c r="B37" s="11"/>
      <c r="C37" s="11"/>
      <c r="D37" s="11"/>
      <c r="E37" s="11" t="s">
        <v>61</v>
      </c>
      <c r="F37" s="101" t="s">
        <v>142</v>
      </c>
      <c r="G37" s="102"/>
      <c r="H37" s="102"/>
      <c r="I37" s="102"/>
      <c r="J37" s="102"/>
      <c r="K37" s="102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5"/>
    </row>
    <row r="38" spans="1:27" ht="20.100000000000001" hidden="1" customHeight="1" outlineLevel="1" x14ac:dyDescent="0.15">
      <c r="A38" s="24"/>
      <c r="B38" s="11"/>
      <c r="C38" s="11"/>
      <c r="D38" s="11"/>
      <c r="E38" s="11"/>
      <c r="F38" s="27"/>
      <c r="G38" s="11" t="s">
        <v>95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5"/>
    </row>
    <row r="39" spans="1:27" ht="20.100000000000001" hidden="1" customHeight="1" outlineLevel="1" x14ac:dyDescent="0.15">
      <c r="A39" s="24"/>
      <c r="B39" s="11"/>
      <c r="C39" s="11"/>
      <c r="D39" s="26" t="s">
        <v>69</v>
      </c>
      <c r="E39" s="11" t="s">
        <v>67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5"/>
    </row>
    <row r="40" spans="1:27" ht="20.100000000000001" hidden="1" customHeight="1" outlineLevel="1" x14ac:dyDescent="0.15">
      <c r="A40" s="24"/>
      <c r="B40" s="11"/>
      <c r="C40" s="11"/>
      <c r="D40" s="11"/>
      <c r="E40" s="11" t="s">
        <v>61</v>
      </c>
      <c r="F40" s="101" t="s">
        <v>158</v>
      </c>
      <c r="G40" s="101"/>
      <c r="H40" s="101"/>
      <c r="I40" s="101"/>
      <c r="J40" s="101"/>
      <c r="K40" s="101"/>
      <c r="L40" s="101"/>
      <c r="M40" s="10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5"/>
    </row>
    <row r="41" spans="1:27" ht="20.100000000000001" hidden="1" customHeight="1" outlineLevel="1" x14ac:dyDescent="0.15">
      <c r="A41" s="24"/>
      <c r="B41" s="11"/>
      <c r="C41" s="11"/>
      <c r="D41" s="11"/>
      <c r="E41" s="11"/>
      <c r="F41" s="11"/>
      <c r="G41" s="11" t="s">
        <v>96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5"/>
    </row>
    <row r="42" spans="1:27" ht="20.100000000000001" hidden="1" customHeight="1" outlineLevel="1" x14ac:dyDescent="0.15">
      <c r="A42" s="24"/>
      <c r="B42" s="11"/>
      <c r="C42" s="11"/>
      <c r="D42" s="11"/>
      <c r="E42" s="11"/>
      <c r="F42" s="11"/>
      <c r="G42" s="28" t="s">
        <v>97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5"/>
    </row>
    <row r="43" spans="1:27" ht="20.100000000000001" hidden="1" customHeight="1" outlineLevel="1" x14ac:dyDescent="0.15">
      <c r="A43" s="36"/>
      <c r="B43" s="37"/>
      <c r="C43" s="37"/>
      <c r="D43" s="39" t="s">
        <v>92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8"/>
    </row>
    <row r="44" spans="1:27" ht="20.100000000000001" hidden="1" customHeight="1" outlineLevel="1" x14ac:dyDescent="0.15">
      <c r="A44" s="24"/>
      <c r="B44" s="11" t="s">
        <v>60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5"/>
    </row>
    <row r="45" spans="1:27" ht="20.100000000000001" hidden="1" customHeight="1" outlineLevel="1" x14ac:dyDescent="0.15">
      <c r="A45" s="24"/>
      <c r="B45" s="11"/>
      <c r="C45" s="11"/>
      <c r="D45" s="26" t="s">
        <v>66</v>
      </c>
      <c r="E45" s="11" t="s">
        <v>68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5"/>
    </row>
    <row r="46" spans="1:27" ht="20.100000000000001" hidden="1" customHeight="1" outlineLevel="1" x14ac:dyDescent="0.15">
      <c r="A46" s="24"/>
      <c r="B46" s="11"/>
      <c r="C46" s="11"/>
      <c r="D46" s="11"/>
      <c r="E46" s="11" t="s">
        <v>61</v>
      </c>
      <c r="F46" s="101" t="s">
        <v>159</v>
      </c>
      <c r="G46" s="101"/>
      <c r="H46" s="101"/>
      <c r="I46" s="101"/>
      <c r="J46" s="10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5"/>
    </row>
    <row r="47" spans="1:27" ht="20.100000000000001" hidden="1" customHeight="1" outlineLevel="1" x14ac:dyDescent="0.15">
      <c r="A47" s="24"/>
      <c r="B47" s="11"/>
      <c r="C47" s="11"/>
      <c r="D47" s="11"/>
      <c r="E47" s="11"/>
      <c r="F47" s="11"/>
      <c r="G47" s="11" t="s">
        <v>137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5"/>
    </row>
    <row r="48" spans="1:27" ht="20.100000000000001" hidden="1" customHeight="1" outlineLevel="1" x14ac:dyDescent="0.15">
      <c r="A48" s="24"/>
      <c r="B48" s="11"/>
      <c r="C48" s="11"/>
      <c r="D48" s="26" t="s">
        <v>93</v>
      </c>
      <c r="E48" s="11" t="s">
        <v>94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5"/>
    </row>
    <row r="49" spans="1:26" ht="20.100000000000001" hidden="1" customHeight="1" outlineLevel="1" x14ac:dyDescent="0.15">
      <c r="A49" s="24"/>
      <c r="B49" s="11"/>
      <c r="C49" s="11"/>
      <c r="D49" s="11"/>
      <c r="E49" s="11" t="s">
        <v>61</v>
      </c>
      <c r="F49" s="101" t="s">
        <v>160</v>
      </c>
      <c r="G49" s="101"/>
      <c r="H49" s="101"/>
      <c r="I49" s="101"/>
      <c r="J49" s="10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5"/>
    </row>
    <row r="50" spans="1:26" ht="20.100000000000001" hidden="1" customHeight="1" outlineLevel="1" x14ac:dyDescent="0.15">
      <c r="A50" s="24"/>
      <c r="B50" s="11"/>
      <c r="C50" s="11"/>
      <c r="D50" s="11"/>
      <c r="E50" s="11"/>
      <c r="F50" s="11"/>
      <c r="G50" s="11" t="s">
        <v>98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5"/>
    </row>
    <row r="51" spans="1:26" ht="20.100000000000001" hidden="1" customHeight="1" outlineLevel="1" x14ac:dyDescent="0.15">
      <c r="A51" s="24"/>
      <c r="B51" s="11"/>
      <c r="C51" s="11"/>
      <c r="D51" s="11"/>
      <c r="E51" s="11"/>
      <c r="F51" s="11"/>
      <c r="G51" s="11" t="s">
        <v>161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5"/>
    </row>
    <row r="52" spans="1:26" ht="20.100000000000001" hidden="1" customHeight="1" outlineLevel="1" x14ac:dyDescent="0.15">
      <c r="A52" s="24"/>
      <c r="B52" s="11"/>
      <c r="C52" s="11"/>
      <c r="D52" s="26" t="s">
        <v>99</v>
      </c>
      <c r="E52" s="11" t="s">
        <v>100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5"/>
    </row>
    <row r="53" spans="1:26" ht="20.100000000000001" hidden="1" customHeight="1" outlineLevel="1" x14ac:dyDescent="0.15">
      <c r="A53" s="24"/>
      <c r="B53" s="11"/>
      <c r="C53" s="11"/>
      <c r="D53" s="26"/>
      <c r="E53" s="11" t="s">
        <v>61</v>
      </c>
      <c r="F53" s="101" t="s">
        <v>104</v>
      </c>
      <c r="G53" s="101"/>
      <c r="H53" s="101"/>
      <c r="I53" s="101"/>
      <c r="J53" s="101"/>
      <c r="K53" s="10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5"/>
    </row>
    <row r="54" spans="1:26" ht="20.100000000000001" hidden="1" customHeight="1" outlineLevel="1" x14ac:dyDescent="0.15">
      <c r="A54" s="24"/>
      <c r="B54" s="11"/>
      <c r="C54" s="11"/>
      <c r="D54" s="11"/>
      <c r="E54" s="11"/>
      <c r="F54" s="11"/>
      <c r="G54" s="11" t="s">
        <v>101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5"/>
    </row>
    <row r="55" spans="1:26" ht="20.100000000000001" hidden="1" customHeight="1" outlineLevel="1" x14ac:dyDescent="0.15">
      <c r="A55" s="24"/>
      <c r="B55" s="11"/>
      <c r="C55" s="11"/>
      <c r="D55" s="11"/>
      <c r="E55" s="11"/>
      <c r="F55" s="11"/>
      <c r="G55" s="12" t="s">
        <v>129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5"/>
    </row>
    <row r="56" spans="1:26" hidden="1" outlineLevel="1" x14ac:dyDescent="0.15">
      <c r="A56" s="24"/>
      <c r="B56" s="11"/>
      <c r="C56" s="11"/>
      <c r="D56" s="11"/>
      <c r="E56" s="11"/>
      <c r="F56" s="11"/>
      <c r="G56" s="11"/>
      <c r="H56" s="30" t="s">
        <v>102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5"/>
    </row>
    <row r="57" spans="1:26" hidden="1" outlineLevel="1" x14ac:dyDescent="0.15">
      <c r="A57" s="24"/>
      <c r="B57" s="11"/>
      <c r="C57" s="11"/>
      <c r="D57" s="11"/>
      <c r="E57" s="11"/>
      <c r="F57" s="11"/>
      <c r="G57" s="11"/>
      <c r="H57" s="31" t="s">
        <v>103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5"/>
    </row>
    <row r="58" spans="1:26" ht="28.5" hidden="1" customHeight="1" outlineLevel="1" x14ac:dyDescent="0.15">
      <c r="A58" s="24"/>
      <c r="B58" s="11"/>
      <c r="C58" s="11"/>
      <c r="D58" s="11"/>
      <c r="E58" s="11"/>
      <c r="F58" s="11"/>
      <c r="G58" s="11"/>
      <c r="H58" s="32" t="s">
        <v>162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5"/>
    </row>
    <row r="59" spans="1:26" hidden="1" outlineLevel="1" x14ac:dyDescent="0.15">
      <c r="A59" s="24"/>
      <c r="B59" s="11"/>
      <c r="C59" s="11"/>
      <c r="D59" s="11"/>
      <c r="E59" s="11"/>
      <c r="F59" s="11"/>
      <c r="G59" s="11"/>
      <c r="H59" s="33" t="s">
        <v>119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5"/>
    </row>
    <row r="60" spans="1:26" hidden="1" outlineLevel="1" x14ac:dyDescent="0.15">
      <c r="A60" s="24"/>
      <c r="B60" s="11"/>
      <c r="C60" s="11"/>
      <c r="D60" s="11"/>
      <c r="E60" s="11"/>
      <c r="F60" s="11"/>
      <c r="G60" s="11"/>
      <c r="H60" s="34" t="s">
        <v>120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5"/>
    </row>
    <row r="61" spans="1:26" hidden="1" outlineLevel="1" x14ac:dyDescent="0.15">
      <c r="A61" s="24"/>
      <c r="B61" s="11"/>
      <c r="C61" s="11"/>
      <c r="D61" s="11"/>
      <c r="E61" s="11"/>
      <c r="F61" s="11"/>
      <c r="G61" s="11"/>
      <c r="H61" s="34" t="s">
        <v>121</v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5"/>
    </row>
    <row r="62" spans="1:26" ht="20.100000000000001" hidden="1" customHeight="1" outlineLevel="1" x14ac:dyDescent="0.15">
      <c r="A62" s="24"/>
      <c r="B62" s="11"/>
      <c r="C62" s="11"/>
      <c r="D62" s="29" t="s">
        <v>125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25"/>
    </row>
    <row r="63" spans="1:26" ht="20.100000000000001" hidden="1" customHeight="1" outlineLevel="1" x14ac:dyDescent="0.15">
      <c r="A63" s="24"/>
      <c r="B63" s="11"/>
      <c r="C63" s="11"/>
      <c r="D63" s="29" t="s">
        <v>124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5"/>
    </row>
    <row r="64" spans="1:26" ht="20.100000000000001" hidden="1" customHeight="1" outlineLevel="1" x14ac:dyDescent="0.15">
      <c r="A64" s="21"/>
      <c r="B64" s="22" t="s">
        <v>106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/>
    </row>
    <row r="65" spans="1:26" ht="20.100000000000001" hidden="1" customHeight="1" outlineLevel="1" x14ac:dyDescent="0.15">
      <c r="A65" s="24"/>
      <c r="B65" s="11"/>
      <c r="C65" s="11"/>
      <c r="D65" s="26" t="s">
        <v>66</v>
      </c>
      <c r="E65" s="11" t="s">
        <v>107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5"/>
    </row>
    <row r="66" spans="1:26" ht="20.100000000000001" hidden="1" customHeight="1" outlineLevel="1" x14ac:dyDescent="0.15">
      <c r="A66" s="24"/>
      <c r="B66" s="11"/>
      <c r="C66" s="11"/>
      <c r="D66" s="11"/>
      <c r="E66" s="11" t="s">
        <v>61</v>
      </c>
      <c r="F66" s="100" t="s">
        <v>153</v>
      </c>
      <c r="G66" s="100"/>
      <c r="H66" s="100"/>
      <c r="I66" s="100"/>
      <c r="J66" s="10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5"/>
    </row>
    <row r="67" spans="1:26" ht="20.100000000000001" hidden="1" customHeight="1" outlineLevel="1" x14ac:dyDescent="0.15">
      <c r="A67" s="24"/>
      <c r="B67" s="11"/>
      <c r="C67" s="11"/>
      <c r="D67" s="11"/>
      <c r="E67" s="11"/>
      <c r="F67" s="27"/>
      <c r="G67" s="11" t="s">
        <v>163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5"/>
    </row>
    <row r="68" spans="1:26" ht="20.100000000000001" hidden="1" customHeight="1" outlineLevel="1" x14ac:dyDescent="0.15">
      <c r="A68" s="24"/>
      <c r="B68" s="11"/>
      <c r="C68" s="11"/>
      <c r="D68" s="11"/>
      <c r="E68" s="11"/>
      <c r="F68" s="11"/>
      <c r="G68" s="11" t="s">
        <v>116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5"/>
    </row>
    <row r="69" spans="1:26" ht="20.100000000000001" hidden="1" customHeight="1" outlineLevel="1" x14ac:dyDescent="0.15">
      <c r="A69" s="24"/>
      <c r="B69" s="11"/>
      <c r="C69" s="11"/>
      <c r="D69" s="11"/>
      <c r="E69" s="11"/>
      <c r="F69" s="11"/>
      <c r="G69" s="11" t="s">
        <v>117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5"/>
    </row>
    <row r="70" spans="1:26" ht="20.100000000000001" hidden="1" customHeight="1" outlineLevel="1" x14ac:dyDescent="0.15">
      <c r="A70" s="24"/>
      <c r="B70" s="11"/>
      <c r="C70" s="11"/>
      <c r="D70" s="11"/>
      <c r="E70" s="11"/>
      <c r="F70" s="11"/>
      <c r="G70" s="11" t="s">
        <v>108</v>
      </c>
      <c r="H70" s="11"/>
      <c r="I70" s="11"/>
      <c r="J70" t="s">
        <v>160</v>
      </c>
      <c r="K70" s="59"/>
      <c r="L70" s="59"/>
      <c r="M70" s="11" t="s">
        <v>109</v>
      </c>
      <c r="N70" s="5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5"/>
    </row>
    <row r="71" spans="1:26" ht="28.5" hidden="1" customHeight="1" outlineLevel="1" x14ac:dyDescent="0.15">
      <c r="A71" s="24"/>
      <c r="B71" s="11"/>
      <c r="C71" s="11"/>
      <c r="D71" s="11"/>
      <c r="E71" s="11"/>
      <c r="F71" s="11"/>
      <c r="G71" s="11"/>
      <c r="H71" s="32" t="s">
        <v>138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5"/>
    </row>
    <row r="72" spans="1:26" ht="20.100000000000001" hidden="1" customHeight="1" outlineLevel="1" x14ac:dyDescent="0.15">
      <c r="A72" s="24"/>
      <c r="B72" s="11"/>
      <c r="C72" s="11"/>
      <c r="D72" s="11"/>
      <c r="E72" s="11"/>
      <c r="F72" s="11"/>
      <c r="G72" s="35" t="s">
        <v>110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25"/>
    </row>
    <row r="73" spans="1:26" ht="20.100000000000001" hidden="1" customHeight="1" outlineLevel="1" x14ac:dyDescent="0.15">
      <c r="A73" s="24"/>
      <c r="B73" s="11"/>
      <c r="C73" s="11"/>
      <c r="D73" s="11"/>
      <c r="E73" s="11"/>
      <c r="F73" s="11"/>
      <c r="G73" s="35" t="s">
        <v>111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25"/>
    </row>
    <row r="74" spans="1:26" ht="20.100000000000001" hidden="1" customHeight="1" outlineLevel="1" x14ac:dyDescent="0.15">
      <c r="A74" s="24"/>
      <c r="B74" s="11"/>
      <c r="C74" s="11"/>
      <c r="D74" s="26" t="s">
        <v>93</v>
      </c>
      <c r="E74" s="11" t="s">
        <v>112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25"/>
    </row>
    <row r="75" spans="1:26" ht="20.100000000000001" hidden="1" customHeight="1" outlineLevel="1" x14ac:dyDescent="0.15">
      <c r="A75" s="24"/>
      <c r="B75" s="11"/>
      <c r="C75" s="11"/>
      <c r="D75" s="11"/>
      <c r="E75" s="11" t="s">
        <v>61</v>
      </c>
      <c r="F75" s="100" t="s">
        <v>153</v>
      </c>
      <c r="G75" s="100"/>
      <c r="H75" s="100"/>
      <c r="I75" s="100"/>
      <c r="J75" s="10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25"/>
    </row>
    <row r="76" spans="1:26" ht="20.100000000000001" hidden="1" customHeight="1" outlineLevel="1" x14ac:dyDescent="0.15">
      <c r="A76" s="24"/>
      <c r="B76" s="11"/>
      <c r="C76" s="11"/>
      <c r="D76" s="11"/>
      <c r="E76" s="11"/>
      <c r="F76" s="27"/>
      <c r="G76" s="11" t="s">
        <v>114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25"/>
    </row>
    <row r="77" spans="1:26" ht="20.100000000000001" hidden="1" customHeight="1" outlineLevel="1" x14ac:dyDescent="0.15">
      <c r="A77" s="24"/>
      <c r="B77" s="11"/>
      <c r="C77" s="11"/>
      <c r="D77" s="11"/>
      <c r="E77" s="11"/>
      <c r="F77" s="27"/>
      <c r="G77" s="11" t="s">
        <v>116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25"/>
    </row>
    <row r="78" spans="1:26" ht="20.100000000000001" hidden="1" customHeight="1" outlineLevel="1" x14ac:dyDescent="0.15">
      <c r="A78" s="24"/>
      <c r="B78" s="11"/>
      <c r="C78" s="11"/>
      <c r="D78" s="11"/>
      <c r="E78" s="11"/>
      <c r="F78" s="27"/>
      <c r="G78" s="11" t="s">
        <v>115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25"/>
    </row>
    <row r="79" spans="1:26" ht="20.100000000000001" hidden="1" customHeight="1" outlineLevel="1" x14ac:dyDescent="0.15">
      <c r="A79" s="24"/>
      <c r="B79" s="11"/>
      <c r="C79" s="11"/>
      <c r="D79" s="11"/>
      <c r="E79" s="11"/>
      <c r="F79" s="11"/>
      <c r="G79" s="11" t="s">
        <v>118</v>
      </c>
      <c r="H79" s="11"/>
      <c r="I79" s="11"/>
      <c r="J79" s="27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25"/>
    </row>
    <row r="80" spans="1:26" ht="20.100000000000001" hidden="1" customHeight="1" outlineLevel="1" x14ac:dyDescent="0.15">
      <c r="A80" s="24"/>
      <c r="B80" s="11"/>
      <c r="C80" s="11"/>
      <c r="D80" s="11"/>
      <c r="E80" s="11"/>
      <c r="F80" s="27"/>
      <c r="G80" s="11"/>
      <c r="H80" s="32" t="s">
        <v>113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25"/>
    </row>
    <row r="81" spans="1:26" hidden="1" outlineLevel="1" x14ac:dyDescent="0.15">
      <c r="A81" s="24"/>
      <c r="B81" s="11"/>
      <c r="C81" s="11"/>
      <c r="D81" s="11"/>
      <c r="E81" s="11"/>
      <c r="F81" s="11"/>
      <c r="G81" s="11"/>
      <c r="H81" s="33" t="s">
        <v>122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25"/>
    </row>
    <row r="82" spans="1:26" hidden="1" outlineLevel="1" x14ac:dyDescent="0.15">
      <c r="A82" s="24"/>
      <c r="B82" s="11"/>
      <c r="C82" s="11"/>
      <c r="D82" s="11"/>
      <c r="E82" s="11"/>
      <c r="F82" s="11"/>
      <c r="G82" s="11"/>
      <c r="H82" s="33" t="s">
        <v>123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5"/>
    </row>
    <row r="83" spans="1:26" ht="20.100000000000001" hidden="1" customHeight="1" outlineLevel="1" x14ac:dyDescent="0.15">
      <c r="A83" s="24"/>
      <c r="B83" s="11"/>
      <c r="C83" s="11"/>
      <c r="D83" s="11"/>
      <c r="E83" s="11"/>
      <c r="F83" s="11"/>
      <c r="G83" s="35" t="s">
        <v>110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5"/>
    </row>
    <row r="84" spans="1:26" ht="20.100000000000001" hidden="1" customHeight="1" outlineLevel="1" x14ac:dyDescent="0.15">
      <c r="A84" s="24"/>
      <c r="B84" s="11"/>
      <c r="C84" s="11"/>
      <c r="D84" s="11"/>
      <c r="E84" s="11"/>
      <c r="F84" s="11"/>
      <c r="G84" s="35" t="s">
        <v>111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5"/>
    </row>
    <row r="85" spans="1:26" ht="20.100000000000001" hidden="1" customHeight="1" outlineLevel="1" x14ac:dyDescent="0.15">
      <c r="A85" s="24"/>
      <c r="B85" s="11"/>
      <c r="C85" s="11"/>
      <c r="D85" s="29" t="s">
        <v>126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25"/>
    </row>
    <row r="86" spans="1:26" ht="20.100000000000001" hidden="1" customHeight="1" outlineLevel="1" x14ac:dyDescent="0.15">
      <c r="A86" s="36"/>
      <c r="B86" s="37"/>
      <c r="C86" s="37"/>
      <c r="D86" s="39" t="s">
        <v>124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</row>
    <row r="87" spans="1:26" ht="20.100000000000001" customHeight="1" collapsed="1" x14ac:dyDescent="0.15"/>
    <row r="88" spans="1:26" ht="20.100000000000001" customHeight="1" x14ac:dyDescent="0.15"/>
    <row r="89" spans="1:26" ht="20.100000000000001" customHeight="1" x14ac:dyDescent="0.15"/>
    <row r="90" spans="1:26" ht="20.100000000000001" customHeight="1" x14ac:dyDescent="0.15"/>
    <row r="91" spans="1:26" ht="20.100000000000001" customHeight="1" x14ac:dyDescent="0.15"/>
    <row r="92" spans="1:26" ht="20.100000000000001" customHeight="1" x14ac:dyDescent="0.15"/>
    <row r="93" spans="1:26" ht="20.100000000000001" customHeight="1" x14ac:dyDescent="0.15"/>
    <row r="94" spans="1:26" ht="20.100000000000001" customHeight="1" x14ac:dyDescent="0.15"/>
    <row r="95" spans="1:26" ht="20.100000000000001" customHeight="1" x14ac:dyDescent="0.15"/>
    <row r="96" spans="1:2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15">
    <mergeCell ref="Q2:R2"/>
    <mergeCell ref="S2:Z2"/>
    <mergeCell ref="I2:J2"/>
    <mergeCell ref="F75:J75"/>
    <mergeCell ref="F46:J46"/>
    <mergeCell ref="F49:J49"/>
    <mergeCell ref="F53:K53"/>
    <mergeCell ref="F66:J66"/>
    <mergeCell ref="F37:K37"/>
    <mergeCell ref="F40:M40"/>
    <mergeCell ref="D5:E5"/>
    <mergeCell ref="A1:F1"/>
    <mergeCell ref="C2:H2"/>
    <mergeCell ref="K2:P2"/>
    <mergeCell ref="A2:B2"/>
  </mergeCells>
  <phoneticPr fontId="1"/>
  <hyperlinks>
    <hyperlink ref="F37" location="設定シート!A1" display="「設定シート」　→　因子（下位尺度）"/>
    <hyperlink ref="F40" location="【入力】アンケート結果!B2" display="&quot;【入力】アンケート結果&quot;　→　因子（下位尺度）"/>
    <hyperlink ref="F53" location="【集計】グラフ用データ!A1" display="&quot;【集計】グラフ用データ&quot;"/>
    <hyperlink ref="F66" location="【入力】アンケート結果!B2" display="&quot;【入力】アンケート結果&quot;　→　因子（下位尺度）"/>
    <hyperlink ref="F46:J46" location="コピー用!D65" display="コピー用!A1"/>
    <hyperlink ref="F49:J49" location="コピー用!E65" display="コピー用!E65"/>
    <hyperlink ref="F75" location="【入力】アンケート結果!B2" display="&quot;【入力】アンケート結果&quot;　→　因子（下位尺度）"/>
    <hyperlink ref="F37:K37" location="設定シート!A1" display="&quot;設定シート&quot;　→　下位尺度"/>
    <hyperlink ref="F40:M40" location="コピー用!A4" display="&quot;コピー用&quot;　→　下位尺度"/>
    <hyperlink ref="F53:K53" location="コピー用!A84" display="&quot;【点数集計表】グラフ用データ&quot;"/>
    <hyperlink ref="D5" location="コピー用!A1" display="・&quot;コピー用&quot;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rowBreaks count="1" manualBreakCount="1">
    <brk id="33" max="25" man="1"/>
  </rowBreaks>
  <ignoredErrors>
    <ignoredError sqref="D36 D39 D45 D48 D52 D65 D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W32"/>
  <sheetViews>
    <sheetView workbookViewId="0"/>
  </sheetViews>
  <sheetFormatPr defaultRowHeight="13.5" outlineLevelCol="1" x14ac:dyDescent="0.15"/>
  <cols>
    <col min="2" max="2" width="24.5" bestFit="1" customWidth="1"/>
    <col min="3" max="13" width="5.375" bestFit="1" customWidth="1"/>
    <col min="14" max="17" width="5.375" customWidth="1"/>
    <col min="18" max="18" width="7.125" bestFit="1" customWidth="1"/>
    <col min="19" max="19" width="5.75" customWidth="1"/>
    <col min="20" max="22" width="9" hidden="1" customWidth="1" outlineLevel="1"/>
    <col min="23" max="23" width="9" collapsed="1"/>
  </cols>
  <sheetData>
    <row r="2" spans="1:21" x14ac:dyDescent="0.15">
      <c r="A2" s="1" t="s">
        <v>141</v>
      </c>
      <c r="T2" s="1" t="s">
        <v>53</v>
      </c>
    </row>
    <row r="3" spans="1:21" x14ac:dyDescent="0.15">
      <c r="A3" s="3" t="s">
        <v>50</v>
      </c>
      <c r="B3" s="4" t="s">
        <v>51</v>
      </c>
      <c r="C3" s="4">
        <v>1</v>
      </c>
      <c r="D3" s="4">
        <f>C3+1</f>
        <v>2</v>
      </c>
      <c r="E3" s="4">
        <f t="shared" ref="E3:Q3" si="0">D3+1</f>
        <v>3</v>
      </c>
      <c r="F3" s="4">
        <f t="shared" si="0"/>
        <v>4</v>
      </c>
      <c r="G3" s="4">
        <f t="shared" si="0"/>
        <v>5</v>
      </c>
      <c r="H3" s="4">
        <f t="shared" si="0"/>
        <v>6</v>
      </c>
      <c r="I3" s="4">
        <f t="shared" si="0"/>
        <v>7</v>
      </c>
      <c r="J3" s="4">
        <f t="shared" si="0"/>
        <v>8</v>
      </c>
      <c r="K3" s="4">
        <f t="shared" si="0"/>
        <v>9</v>
      </c>
      <c r="L3" s="4">
        <f t="shared" si="0"/>
        <v>10</v>
      </c>
      <c r="M3" s="4">
        <f t="shared" si="0"/>
        <v>11</v>
      </c>
      <c r="N3" s="4">
        <f t="shared" si="0"/>
        <v>12</v>
      </c>
      <c r="O3" s="4">
        <f t="shared" si="0"/>
        <v>13</v>
      </c>
      <c r="P3" s="4">
        <f t="shared" si="0"/>
        <v>14</v>
      </c>
      <c r="Q3" s="4">
        <f t="shared" si="0"/>
        <v>15</v>
      </c>
      <c r="R3" s="4" t="s">
        <v>52</v>
      </c>
      <c r="T3" s="4" t="s">
        <v>54</v>
      </c>
      <c r="U3" s="8" t="s">
        <v>62</v>
      </c>
    </row>
    <row r="4" spans="1:21" x14ac:dyDescent="0.15">
      <c r="A4" s="1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4"/>
      <c r="T4" s="5"/>
      <c r="U4" s="2"/>
    </row>
    <row r="5" spans="1:21" x14ac:dyDescent="0.15">
      <c r="A5" s="18">
        <v>1</v>
      </c>
      <c r="B5" s="2" t="s">
        <v>44</v>
      </c>
      <c r="C5" s="2" t="s">
        <v>1</v>
      </c>
      <c r="D5" s="2" t="s">
        <v>70</v>
      </c>
      <c r="E5" s="2" t="s">
        <v>63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  <c r="L5" s="2"/>
      <c r="M5" s="2"/>
      <c r="N5" s="2"/>
      <c r="O5" s="2"/>
      <c r="P5" s="2"/>
      <c r="Q5" s="2"/>
      <c r="R5" s="14">
        <f t="shared" ref="R5:R10" si="1">COUNTA(C5:Q5)</f>
        <v>9</v>
      </c>
      <c r="T5" s="5">
        <v>4</v>
      </c>
      <c r="U5" s="2" t="s">
        <v>63</v>
      </c>
    </row>
    <row r="6" spans="1:21" x14ac:dyDescent="0.15">
      <c r="A6" s="18">
        <v>2</v>
      </c>
      <c r="B6" s="2" t="s">
        <v>45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20</v>
      </c>
      <c r="L6" s="2" t="s">
        <v>21</v>
      </c>
      <c r="M6" s="2" t="s">
        <v>22</v>
      </c>
      <c r="N6" s="2"/>
      <c r="O6" s="2"/>
      <c r="P6" s="2"/>
      <c r="Q6" s="2"/>
      <c r="R6" s="14">
        <f t="shared" si="1"/>
        <v>11</v>
      </c>
      <c r="T6" s="5">
        <v>3</v>
      </c>
      <c r="U6" s="2" t="s">
        <v>64</v>
      </c>
    </row>
    <row r="7" spans="1:21" x14ac:dyDescent="0.15">
      <c r="A7" s="18">
        <v>3</v>
      </c>
      <c r="B7" s="2" t="s">
        <v>46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/>
      <c r="J7" s="2"/>
      <c r="K7" s="2"/>
      <c r="L7" s="2"/>
      <c r="M7" s="2"/>
      <c r="N7" s="2"/>
      <c r="O7" s="2"/>
      <c r="P7" s="2"/>
      <c r="Q7" s="2"/>
      <c r="R7" s="14">
        <f t="shared" si="1"/>
        <v>6</v>
      </c>
      <c r="T7" s="5">
        <v>2</v>
      </c>
      <c r="U7" s="2"/>
    </row>
    <row r="8" spans="1:21" x14ac:dyDescent="0.15">
      <c r="A8" s="18">
        <v>4</v>
      </c>
      <c r="B8" s="2" t="s">
        <v>47</v>
      </c>
      <c r="C8" s="2" t="s">
        <v>8</v>
      </c>
      <c r="D8" s="2" t="s">
        <v>9</v>
      </c>
      <c r="E8" s="2" t="s">
        <v>34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>
        <f t="shared" si="1"/>
        <v>3</v>
      </c>
      <c r="T8" s="5">
        <v>1</v>
      </c>
      <c r="U8" s="2"/>
    </row>
    <row r="9" spans="1:21" x14ac:dyDescent="0.15">
      <c r="A9" s="18">
        <v>5</v>
      </c>
      <c r="B9" s="2" t="s">
        <v>48</v>
      </c>
      <c r="C9" s="2" t="s">
        <v>29</v>
      </c>
      <c r="D9" s="2" t="s">
        <v>77</v>
      </c>
      <c r="E9" s="2" t="s">
        <v>78</v>
      </c>
      <c r="F9" s="2" t="s">
        <v>79</v>
      </c>
      <c r="G9" s="2" t="s">
        <v>80</v>
      </c>
      <c r="H9" s="2"/>
      <c r="I9" s="2"/>
      <c r="J9" s="2"/>
      <c r="K9" s="2"/>
      <c r="L9" s="2"/>
      <c r="M9" s="2"/>
      <c r="N9" s="2"/>
      <c r="O9" s="2"/>
      <c r="P9" s="2"/>
      <c r="Q9" s="2"/>
      <c r="R9" s="14">
        <f t="shared" si="1"/>
        <v>5</v>
      </c>
      <c r="T9" s="5">
        <v>0</v>
      </c>
      <c r="U9" s="2"/>
    </row>
    <row r="10" spans="1:21" x14ac:dyDescent="0.15">
      <c r="A10" s="18">
        <v>6</v>
      </c>
      <c r="B10" s="2" t="s">
        <v>49</v>
      </c>
      <c r="C10" s="2" t="s">
        <v>35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64</v>
      </c>
      <c r="L10" s="2"/>
      <c r="M10" s="2"/>
      <c r="N10" s="2"/>
      <c r="O10" s="2"/>
      <c r="P10" s="2"/>
      <c r="Q10" s="2"/>
      <c r="R10" s="14">
        <f t="shared" si="1"/>
        <v>9</v>
      </c>
      <c r="T10" s="5"/>
      <c r="U10" s="2"/>
    </row>
    <row r="11" spans="1:21" x14ac:dyDescent="0.15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T11" s="5"/>
      <c r="U11" s="2"/>
    </row>
    <row r="12" spans="1:21" x14ac:dyDescent="0.15">
      <c r="A12" s="1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/>
      <c r="T12" s="5"/>
      <c r="U12" s="2"/>
    </row>
    <row r="13" spans="1:21" x14ac:dyDescent="0.15">
      <c r="A13" s="1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  <c r="T13" s="5"/>
      <c r="U13" s="2"/>
    </row>
    <row r="14" spans="1:21" x14ac:dyDescent="0.15">
      <c r="A14" s="1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  <c r="T14" s="5"/>
      <c r="U14" s="2"/>
    </row>
    <row r="15" spans="1:21" x14ac:dyDescent="0.15">
      <c r="A15" s="1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  <c r="T15" s="5"/>
      <c r="U15" s="2"/>
    </row>
    <row r="16" spans="1:21" x14ac:dyDescent="0.15">
      <c r="A16" s="1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4"/>
      <c r="T16" s="5"/>
      <c r="U16" s="2"/>
    </row>
    <row r="17" spans="1:21" x14ac:dyDescent="0.15">
      <c r="A17" s="1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  <c r="T17" s="5"/>
      <c r="U17" s="2"/>
    </row>
    <row r="18" spans="1:21" x14ac:dyDescent="0.15">
      <c r="C18" s="7" t="s">
        <v>143</v>
      </c>
      <c r="Q18" s="1"/>
      <c r="R18" s="20">
        <f>SUM(R4:R17)</f>
        <v>43</v>
      </c>
      <c r="T18" s="7" t="s">
        <v>65</v>
      </c>
    </row>
    <row r="19" spans="1:21" x14ac:dyDescent="0.15">
      <c r="C19" s="7" t="s">
        <v>91</v>
      </c>
      <c r="T19" s="7" t="s">
        <v>90</v>
      </c>
    </row>
    <row r="27" spans="1:21" ht="34.5" customHeight="1" x14ac:dyDescent="0.15"/>
    <row r="29" spans="1:21" ht="34.5" customHeight="1" x14ac:dyDescent="0.15"/>
    <row r="30" spans="1:21" ht="34.5" customHeight="1" x14ac:dyDescent="0.15"/>
    <row r="31" spans="1:21" ht="34.5" customHeight="1" x14ac:dyDescent="0.15"/>
    <row r="32" spans="1:21" ht="34.5" customHeight="1" x14ac:dyDescent="0.15"/>
  </sheetData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6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3.5" outlineLevelRow="2" x14ac:dyDescent="0.15"/>
  <cols>
    <col min="1" max="1" width="24.5" style="52" bestFit="1" customWidth="1"/>
    <col min="2" max="2" width="7.875" bestFit="1" customWidth="1"/>
    <col min="3" max="3" width="6.25" hidden="1" customWidth="1"/>
    <col min="4" max="13" width="5.625" customWidth="1"/>
    <col min="14" max="14" width="1.625" customWidth="1"/>
    <col min="15" max="18" width="8.125" customWidth="1"/>
    <col min="19" max="19" width="8.5" customWidth="1"/>
    <col min="20" max="21" width="8.125" customWidth="1"/>
    <col min="22" max="22" width="6.5" customWidth="1"/>
    <col min="23" max="33" width="8.125" customWidth="1"/>
  </cols>
  <sheetData>
    <row r="1" spans="1:13" x14ac:dyDescent="0.15">
      <c r="A1" s="60" t="s">
        <v>132</v>
      </c>
      <c r="D1" s="48">
        <v>1</v>
      </c>
      <c r="E1" s="48">
        <f>D1+1</f>
        <v>2</v>
      </c>
      <c r="F1" s="48">
        <f t="shared" ref="F1:L1" si="0">E1+1</f>
        <v>3</v>
      </c>
      <c r="G1" s="48">
        <f>F1+1</f>
        <v>4</v>
      </c>
      <c r="H1" s="48">
        <f t="shared" si="0"/>
        <v>5</v>
      </c>
      <c r="I1" s="48">
        <f t="shared" si="0"/>
        <v>6</v>
      </c>
      <c r="J1" s="48">
        <f t="shared" si="0"/>
        <v>7</v>
      </c>
      <c r="K1" s="48">
        <f t="shared" si="0"/>
        <v>8</v>
      </c>
      <c r="L1" s="48">
        <f t="shared" si="0"/>
        <v>9</v>
      </c>
      <c r="M1" s="48">
        <f>L1+1</f>
        <v>10</v>
      </c>
    </row>
    <row r="2" spans="1:13" x14ac:dyDescent="0.15">
      <c r="A2" s="62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15"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15">
      <c r="A4" s="103" t="s">
        <v>140</v>
      </c>
      <c r="B4" s="105" t="s">
        <v>0</v>
      </c>
      <c r="C4" s="15"/>
      <c r="D4" s="13" t="s">
        <v>144</v>
      </c>
      <c r="E4" s="9"/>
      <c r="F4" s="9"/>
      <c r="G4" s="9"/>
      <c r="H4" s="9"/>
      <c r="I4" s="9"/>
      <c r="J4" s="9"/>
      <c r="K4" s="9"/>
      <c r="L4" s="9"/>
      <c r="M4" s="61"/>
    </row>
    <row r="5" spans="1:13" x14ac:dyDescent="0.15">
      <c r="A5" s="104"/>
      <c r="B5" s="106"/>
      <c r="C5" s="16" t="s">
        <v>88</v>
      </c>
      <c r="D5" s="81">
        <v>1</v>
      </c>
      <c r="E5" s="81">
        <f>D5+1</f>
        <v>2</v>
      </c>
      <c r="F5" s="81">
        <f t="shared" ref="F5:L5" si="1">E5+1</f>
        <v>3</v>
      </c>
      <c r="G5" s="81">
        <f t="shared" si="1"/>
        <v>4</v>
      </c>
      <c r="H5" s="81">
        <f t="shared" si="1"/>
        <v>5</v>
      </c>
      <c r="I5" s="81">
        <f t="shared" si="1"/>
        <v>6</v>
      </c>
      <c r="J5" s="81">
        <f t="shared" si="1"/>
        <v>7</v>
      </c>
      <c r="K5" s="81">
        <f t="shared" si="1"/>
        <v>8</v>
      </c>
      <c r="L5" s="81">
        <f t="shared" si="1"/>
        <v>9</v>
      </c>
      <c r="M5" s="81">
        <f>L5+1</f>
        <v>10</v>
      </c>
    </row>
    <row r="6" spans="1:13" x14ac:dyDescent="0.15">
      <c r="A6" s="53" t="str">
        <f>IF(B6="","",INDEX(設定シート!A$3:Q$17,C6-2,2))</f>
        <v>痛み・痛み関連</v>
      </c>
      <c r="B6" s="10" t="s">
        <v>1</v>
      </c>
      <c r="C6" s="17">
        <f>IF(COUNTIF(設定シート!C$4:Q$17,B6),INT(SUMPRODUCT((設定シート!C$4:Q$17=B6)*(ROW(設定シート!C$4:Q$17)+COLUMN(設定シート!C$4:Q$17)/1000))),"")</f>
        <v>5</v>
      </c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x14ac:dyDescent="0.15">
      <c r="A7" s="53" t="str">
        <f>IF(B7="","",INDEX(設定シート!A$3:Q$17,C7-2,2))</f>
        <v>痛み・痛み関連</v>
      </c>
      <c r="B7" s="10" t="s">
        <v>2</v>
      </c>
      <c r="C7" s="17">
        <f>IF(COUNTIF(設定シート!C$4:Q$17,B7),INT(SUMPRODUCT((設定シート!C$4:Q$17=B7)*(ROW(設定シート!C$4:Q$17)+COLUMN(設定シート!C$4:Q$17)/1000))),"")</f>
        <v>5</v>
      </c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x14ac:dyDescent="0.15">
      <c r="A8" s="53" t="str">
        <f>IF(B8="","",INDEX(設定シート!A$3:Q$17,C8-2,2))</f>
        <v>痛み・痛み関連</v>
      </c>
      <c r="B8" s="10" t="s">
        <v>3</v>
      </c>
      <c r="C8" s="17">
        <f>IF(COUNTIF(設定シート!C$4:Q$17,B8),INT(SUMPRODUCT((設定シート!C$4:Q$17=B8)*(ROW(設定シート!C$4:Q$17)+COLUMN(設定シート!C$4:Q$17)/1000))),"")</f>
        <v>5</v>
      </c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x14ac:dyDescent="0.15">
      <c r="A9" s="53" t="str">
        <f>IF(B9="","",INDEX(設定シート!A$3:Q$17,C9-2,2))</f>
        <v>痛み・痛み関連</v>
      </c>
      <c r="B9" s="10" t="s">
        <v>4</v>
      </c>
      <c r="C9" s="17">
        <f>IF(COUNTIF(設定シート!C$4:Q$17,B9),INT(SUMPRODUCT((設定シート!C$4:Q$17=B9)*(ROW(設定シート!C$4:Q$17)+COLUMN(設定シート!C$4:Q$17)/1000))),"")</f>
        <v>5</v>
      </c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x14ac:dyDescent="0.15">
      <c r="A10" s="53" t="str">
        <f>IF(B10="","",INDEX(設定シート!A$3:Q$17,C10-2,2))</f>
        <v>痛み・痛み関連</v>
      </c>
      <c r="B10" s="10" t="s">
        <v>5</v>
      </c>
      <c r="C10" s="17">
        <f>IF(COUNTIF(設定シート!C$4:Q$17,B10),INT(SUMPRODUCT((設定シート!C$4:Q$17=B10)*(ROW(設定シート!C$4:Q$17)+COLUMN(設定シート!C$4:Q$17)/1000))),"")</f>
        <v>5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x14ac:dyDescent="0.15">
      <c r="A11" s="53" t="str">
        <f>IF(B11="","",INDEX(設定シート!A$3:Q$17,C11-2,2))</f>
        <v>痛み・痛み関連</v>
      </c>
      <c r="B11" s="10" t="s">
        <v>6</v>
      </c>
      <c r="C11" s="17">
        <f>IF(COUNTIF(設定シート!C$4:Q$17,B11),INT(SUMPRODUCT((設定シート!C$4:Q$17=B11)*(ROW(設定シート!C$4:Q$17)+COLUMN(設定シート!C$4:Q$17)/1000))),"")</f>
        <v>5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x14ac:dyDescent="0.15">
      <c r="A12" s="53" t="str">
        <f>IF(B12="","",INDEX(設定シート!A$3:Q$17,C12-2,2))</f>
        <v>痛み・痛み関連</v>
      </c>
      <c r="B12" s="10" t="s">
        <v>7</v>
      </c>
      <c r="C12" s="17">
        <f>IF(COUNTIF(設定シート!C$4:Q$17,B12),INT(SUMPRODUCT((設定シート!C$4:Q$17=B12)*(ROW(設定シート!C$4:Q$17)+COLUMN(設定シート!C$4:Q$17)/1000))),"")</f>
        <v>5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x14ac:dyDescent="0.15">
      <c r="A13" s="53" t="str">
        <f>IF(B13="","",INDEX(設定シート!A$3:Q$17,C13-2,2))</f>
        <v>靴関連</v>
      </c>
      <c r="B13" s="10" t="s">
        <v>8</v>
      </c>
      <c r="C13" s="17">
        <f>IF(COUNTIF(設定シート!C$4:Q$17,B13),INT(SUMPRODUCT((設定シート!C$4:Q$17=B13)*(ROW(設定シート!C$4:Q$17)+COLUMN(設定シート!C$4:Q$17)/1000))),"")</f>
        <v>8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x14ac:dyDescent="0.15">
      <c r="A14" s="53" t="str">
        <f>IF(B14="","",INDEX(設定シート!A$3:Q$17,C14-2,2))</f>
        <v>靴関連</v>
      </c>
      <c r="B14" s="10" t="s">
        <v>9</v>
      </c>
      <c r="C14" s="17">
        <f>IF(COUNTIF(設定シート!C$4:Q$17,B14),INT(SUMPRODUCT((設定シート!C$4:Q$17=B14)*(ROW(設定シート!C$4:Q$17)+COLUMN(設定シート!C$4:Q$17)/1000))),"")</f>
        <v>8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x14ac:dyDescent="0.15">
      <c r="A15" s="53" t="str">
        <f>IF(B15="","",INDEX(設定シート!A$3:Q$17,C15-2,2))</f>
        <v>痛み・痛み関連</v>
      </c>
      <c r="B15" s="10" t="s">
        <v>10</v>
      </c>
      <c r="C15" s="17">
        <f>IF(COUNTIF(設定シート!C$4:Q$17,B15),INT(SUMPRODUCT((設定シート!C$4:Q$17=B15)*(ROW(設定シート!C$4:Q$17)+COLUMN(設定シート!C$4:Q$17)/1000))),"")</f>
        <v>5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x14ac:dyDescent="0.15">
      <c r="A16" s="53" t="str">
        <f>IF(B16="","",INDEX(設定シート!A$3:Q$17,C16-2,2))</f>
        <v>痛み・痛み関連</v>
      </c>
      <c r="B16" s="10" t="s">
        <v>11</v>
      </c>
      <c r="C16" s="17">
        <f>IF(COUNTIF(設定シート!C$4:Q$17,B16),INT(SUMPRODUCT((設定シート!C$4:Q$17=B16)*(ROW(設定シート!C$4:Q$17)+COLUMN(設定シート!C$4:Q$17)/1000))),"")</f>
        <v>5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x14ac:dyDescent="0.15">
      <c r="A17" s="53" t="str">
        <f>IF(B17="","",INDEX(設定シート!A$3:Q$17,C17-2,2))</f>
        <v>身体機能・日常生活の状態</v>
      </c>
      <c r="B17" s="10" t="s">
        <v>12</v>
      </c>
      <c r="C17" s="17">
        <f>IF(COUNTIF(設定シート!C$4:Q$17,B17),INT(SUMPRODUCT((設定シート!C$4:Q$17=B17)*(ROW(設定シート!C$4:Q$17)+COLUMN(設定シート!C$4:Q$17)/1000))),"")</f>
        <v>6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x14ac:dyDescent="0.15">
      <c r="A18" s="53" t="str">
        <f>IF(B18="","",INDEX(設定シート!A$3:Q$17,C18-2,2))</f>
        <v>身体機能・日常生活の状態</v>
      </c>
      <c r="B18" s="10" t="s">
        <v>13</v>
      </c>
      <c r="C18" s="17">
        <f>IF(COUNTIF(設定シート!C$4:Q$17,B18),INT(SUMPRODUCT((設定シート!C$4:Q$17=B18)*(ROW(設定シート!C$4:Q$17)+COLUMN(設定シート!C$4:Q$17)/1000))),"")</f>
        <v>6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 x14ac:dyDescent="0.15">
      <c r="A19" s="53" t="str">
        <f>IF(B19="","",INDEX(設定シート!A$3:Q$17,C19-2,2))</f>
        <v>身体機能・日常生活の状態</v>
      </c>
      <c r="B19" s="10" t="s">
        <v>14</v>
      </c>
      <c r="C19" s="17">
        <f>IF(COUNTIF(設定シート!C$4:Q$17,B19),INT(SUMPRODUCT((設定シート!C$4:Q$17=B19)*(ROW(設定シート!C$4:Q$17)+COLUMN(設定シート!C$4:Q$17)/1000))),"")</f>
        <v>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 x14ac:dyDescent="0.15">
      <c r="A20" s="53" t="str">
        <f>IF(B20="","",INDEX(設定シート!A$3:Q$17,C20-2,2))</f>
        <v>身体機能・日常生活の状態</v>
      </c>
      <c r="B20" s="10" t="s">
        <v>15</v>
      </c>
      <c r="C20" s="17">
        <f>IF(COUNTIF(設定シート!C$4:Q$17,B20),INT(SUMPRODUCT((設定シート!C$4:Q$17=B20)*(ROW(設定シート!C$4:Q$17)+COLUMN(設定シート!C$4:Q$17)/1000))),"")</f>
        <v>6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15">
      <c r="A21" s="53" t="str">
        <f>IF(B21="","",INDEX(設定シート!A$3:Q$17,C21-2,2))</f>
        <v>身体機能・日常生活の状態</v>
      </c>
      <c r="B21" s="10" t="s">
        <v>16</v>
      </c>
      <c r="C21" s="17">
        <f>IF(COUNTIF(設定シート!C$4:Q$17,B21),INT(SUMPRODUCT((設定シート!C$4:Q$17=B21)*(ROW(設定シート!C$4:Q$17)+COLUMN(設定シート!C$4:Q$17)/1000))),"")</f>
        <v>6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 x14ac:dyDescent="0.15">
      <c r="A22" s="53" t="str">
        <f>IF(B22="","",INDEX(設定シート!A$3:Q$17,C22-2,2))</f>
        <v>身体機能・日常生活の状態</v>
      </c>
      <c r="B22" s="10" t="s">
        <v>17</v>
      </c>
      <c r="C22" s="17">
        <f>IF(COUNTIF(設定シート!C$4:Q$17,B22),INT(SUMPRODUCT((設定シート!C$4:Q$17=B22)*(ROW(設定シート!C$4:Q$17)+COLUMN(設定シート!C$4:Q$17)/1000))),"")</f>
        <v>6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x14ac:dyDescent="0.15">
      <c r="A23" s="53" t="str">
        <f>IF(B23="","",INDEX(設定シート!A$3:Q$17,C23-2,2))</f>
        <v>身体機能・日常生活の状態</v>
      </c>
      <c r="B23" s="10" t="s">
        <v>18</v>
      </c>
      <c r="C23" s="17">
        <f>IF(COUNTIF(設定シート!C$4:Q$17,B23),INT(SUMPRODUCT((設定シート!C$4:Q$17=B23)*(ROW(設定シート!C$4:Q$17)+COLUMN(設定シート!C$4:Q$17)/1000))),"")</f>
        <v>6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 x14ac:dyDescent="0.15">
      <c r="A24" s="53" t="str">
        <f>IF(B24="","",INDEX(設定シート!A$3:Q$17,C24-2,2))</f>
        <v>身体機能・日常生活の状態</v>
      </c>
      <c r="B24" s="10" t="s">
        <v>19</v>
      </c>
      <c r="C24" s="17">
        <f>IF(COUNTIF(設定シート!C$4:Q$17,B24),INT(SUMPRODUCT((設定シート!C$4:Q$17=B24)*(ROW(設定シート!C$4:Q$17)+COLUMN(設定シート!C$4:Q$17)/1000))),"")</f>
        <v>6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 x14ac:dyDescent="0.15">
      <c r="A25" s="53" t="str">
        <f>IF(B25="","",INDEX(設定シート!A$3:Q$17,C25-2,2))</f>
        <v>身体機能・日常生活の状態</v>
      </c>
      <c r="B25" s="10" t="s">
        <v>20</v>
      </c>
      <c r="C25" s="17">
        <f>IF(COUNTIF(設定シート!C$4:Q$17,B25),INT(SUMPRODUCT((設定シート!C$4:Q$17=B25)*(ROW(設定シート!C$4:Q$17)+COLUMN(設定シート!C$4:Q$17)/1000))),"")</f>
        <v>6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 x14ac:dyDescent="0.15">
      <c r="A26" s="53" t="str">
        <f>IF(B26="","",INDEX(設定シート!A$3:Q$17,C26-2,2))</f>
        <v>身体機能・日常生活の状態</v>
      </c>
      <c r="B26" s="10" t="s">
        <v>21</v>
      </c>
      <c r="C26" s="17">
        <f>IF(COUNTIF(設定シート!C$4:Q$17,B26),INT(SUMPRODUCT((設定シート!C$4:Q$17=B26)*(ROW(設定シート!C$4:Q$17)+COLUMN(設定シート!C$4:Q$17)/1000))),"")</f>
        <v>6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 x14ac:dyDescent="0.15">
      <c r="A27" s="53" t="str">
        <f>IF(B27="","",INDEX(設定シート!A$3:Q$17,C27-2,2))</f>
        <v>身体機能・日常生活の状態</v>
      </c>
      <c r="B27" s="10" t="s">
        <v>22</v>
      </c>
      <c r="C27" s="17">
        <f>IF(COUNTIF(設定シート!C$4:Q$17,B27),INT(SUMPRODUCT((設定シート!C$4:Q$17=B27)*(ROW(設定シート!C$4:Q$17)+COLUMN(設定シート!C$4:Q$17)/1000))),"")</f>
        <v>6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13" x14ac:dyDescent="0.15">
      <c r="A28" s="53" t="str">
        <f>IF(B28="","",INDEX(設定シート!A$3:Q$17,C28-2,2))</f>
        <v>社会生活機能</v>
      </c>
      <c r="B28" s="10" t="s">
        <v>23</v>
      </c>
      <c r="C28" s="17">
        <f>IF(COUNTIF(設定シート!C$4:Q$17,B28),INT(SUMPRODUCT((設定シート!C$4:Q$17=B28)*(ROW(設定シート!C$4:Q$17)+COLUMN(設定シート!C$4:Q$17)/1000))),"")</f>
        <v>7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3" x14ac:dyDescent="0.15">
      <c r="A29" s="53" t="str">
        <f>IF(B29="","",INDEX(設定シート!A$3:Q$17,C29-2,2))</f>
        <v>社会生活機能</v>
      </c>
      <c r="B29" s="10" t="s">
        <v>24</v>
      </c>
      <c r="C29" s="17">
        <f>IF(COUNTIF(設定シート!C$4:Q$17,B29),INT(SUMPRODUCT((設定シート!C$4:Q$17=B29)*(ROW(設定シート!C$4:Q$17)+COLUMN(設定シート!C$4:Q$17)/1000))),"")</f>
        <v>7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 x14ac:dyDescent="0.15">
      <c r="A30" s="53" t="str">
        <f>IF(B30="","",INDEX(設定シート!A$3:Q$17,C30-2,2))</f>
        <v>社会生活機能</v>
      </c>
      <c r="B30" s="10" t="s">
        <v>25</v>
      </c>
      <c r="C30" s="17">
        <f>IF(COUNTIF(設定シート!C$4:Q$17,B30),INT(SUMPRODUCT((設定シート!C$4:Q$17=B30)*(ROW(設定シート!C$4:Q$17)+COLUMN(設定シート!C$4:Q$17)/1000))),"")</f>
        <v>7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 x14ac:dyDescent="0.15">
      <c r="A31" s="53" t="str">
        <f>IF(B31="","",INDEX(設定シート!A$3:Q$17,C31-2,2))</f>
        <v>社会生活機能</v>
      </c>
      <c r="B31" s="10" t="s">
        <v>26</v>
      </c>
      <c r="C31" s="17">
        <f>IF(COUNTIF(設定シート!C$4:Q$17,B31),INT(SUMPRODUCT((設定シート!C$4:Q$17=B31)*(ROW(設定シート!C$4:Q$17)+COLUMN(設定シート!C$4:Q$17)/1000))),"")</f>
        <v>7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 x14ac:dyDescent="0.15">
      <c r="A32" s="53" t="str">
        <f>IF(B32="","",INDEX(設定シート!A$3:Q$17,C32-2,2))</f>
        <v>社会生活機能</v>
      </c>
      <c r="B32" s="10" t="s">
        <v>27</v>
      </c>
      <c r="C32" s="17">
        <f>IF(COUNTIF(設定シート!C$4:Q$17,B32),INT(SUMPRODUCT((設定シート!C$4:Q$17=B32)*(ROW(設定シート!C$4:Q$17)+COLUMN(設定シート!C$4:Q$17)/1000))),"")</f>
        <v>7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x14ac:dyDescent="0.15">
      <c r="A33" s="53" t="str">
        <f>IF(B33="","",INDEX(設定シート!A$3:Q$17,C33-2,2))</f>
        <v>社会生活機能</v>
      </c>
      <c r="B33" s="10" t="s">
        <v>28</v>
      </c>
      <c r="C33" s="17">
        <f>IF(COUNTIF(設定シート!C$4:Q$17,B33),INT(SUMPRODUCT((設定シート!C$4:Q$17=B33)*(ROW(設定シート!C$4:Q$17)+COLUMN(設定シート!C$4:Q$17)/1000))),"")</f>
        <v>7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x14ac:dyDescent="0.15">
      <c r="A34" s="53" t="str">
        <f>IF(B34="","",INDEX(設定シート!A$3:Q$17,C34-2,2))</f>
        <v>全体的健康感</v>
      </c>
      <c r="B34" s="10" t="s">
        <v>29</v>
      </c>
      <c r="C34" s="17">
        <f>IF(COUNTIF(設定シート!C$4:Q$17,B34),INT(SUMPRODUCT((設定シート!C$4:Q$17=B34)*(ROW(設定シート!C$4:Q$17)+COLUMN(設定シート!C$4:Q$17)/1000))),"")</f>
        <v>9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 x14ac:dyDescent="0.15">
      <c r="A35" s="53" t="str">
        <f>IF(B35="","",INDEX(設定シート!A$3:Q$17,C35-2,2))</f>
        <v>全体的健康感</v>
      </c>
      <c r="B35" s="10" t="s">
        <v>30</v>
      </c>
      <c r="C35" s="17">
        <f>IF(COUNTIF(設定シート!C$4:Q$17,B35),INT(SUMPRODUCT((設定シート!C$4:Q$17=B35)*(ROW(設定シート!C$4:Q$17)+COLUMN(設定シート!C$4:Q$17)/1000))),"")</f>
        <v>9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x14ac:dyDescent="0.15">
      <c r="A36" s="53" t="str">
        <f>IF(B36="","",INDEX(設定シート!A$3:Q$17,C36-2,2))</f>
        <v>全体的健康感</v>
      </c>
      <c r="B36" s="10" t="s">
        <v>31</v>
      </c>
      <c r="C36" s="17">
        <f>IF(COUNTIF(設定シート!C$4:Q$17,B36),INT(SUMPRODUCT((設定シート!C$4:Q$17=B36)*(ROW(設定シート!C$4:Q$17)+COLUMN(設定シート!C$4:Q$17)/1000))),"")</f>
        <v>9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 x14ac:dyDescent="0.15">
      <c r="A37" s="53" t="str">
        <f>IF(B37="","",INDEX(設定シート!A$3:Q$17,C37-2,2))</f>
        <v>全体的健康感</v>
      </c>
      <c r="B37" s="10" t="s">
        <v>32</v>
      </c>
      <c r="C37" s="17">
        <f>IF(COUNTIF(設定シート!C$4:Q$17,B37),INT(SUMPRODUCT((設定シート!C$4:Q$17=B37)*(ROW(設定シート!C$4:Q$17)+COLUMN(設定シート!C$4:Q$17)/1000))),"")</f>
        <v>9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 x14ac:dyDescent="0.15">
      <c r="A38" s="53" t="str">
        <f>IF(B38="","",INDEX(設定シート!A$3:Q$17,C38-2,2))</f>
        <v>全体的健康感</v>
      </c>
      <c r="B38" s="10" t="s">
        <v>33</v>
      </c>
      <c r="C38" s="17">
        <f>IF(COUNTIF(設定シート!C$4:Q$17,B38),INT(SUMPRODUCT((設定シート!C$4:Q$17=B38)*(ROW(設定シート!C$4:Q$17)+COLUMN(設定シート!C$4:Q$17)/1000))),"")</f>
        <v>9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x14ac:dyDescent="0.15">
      <c r="A39" s="53" t="str">
        <f>IF(B39="","",INDEX(設定シート!A$3:Q$17,C39-2,2))</f>
        <v>靴関連</v>
      </c>
      <c r="B39" s="10" t="s">
        <v>34</v>
      </c>
      <c r="C39" s="17">
        <f>IF(COUNTIF(設定シート!C$4:Q$17,B39),INT(SUMPRODUCT((設定シート!C$4:Q$17=B39)*(ROW(設定シート!C$4:Q$17)+COLUMN(設定シート!C$4:Q$17)/1000))),"")</f>
        <v>8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 x14ac:dyDescent="0.15">
      <c r="A40" s="53" t="str">
        <f>IF(B40="","",INDEX(設定シート!A$3:Q$17,C40-2,2))</f>
        <v>スポーツ（選択項目）</v>
      </c>
      <c r="B40" s="10" t="s">
        <v>35</v>
      </c>
      <c r="C40" s="17">
        <f>IF(COUNTIF(設定シート!C$4:Q$17,B40),INT(SUMPRODUCT((設定シート!C$4:Q$17=B40)*(ROW(設定シート!C$4:Q$17)+COLUMN(設定シート!C$4:Q$17)/1000))),"")</f>
        <v>10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x14ac:dyDescent="0.15">
      <c r="A41" s="53" t="str">
        <f>IF(B41="","",INDEX(設定シート!A$3:Q$17,C41-2,2))</f>
        <v>スポーツ（選択項目）</v>
      </c>
      <c r="B41" s="10" t="s">
        <v>36</v>
      </c>
      <c r="C41" s="17">
        <f>IF(COUNTIF(設定シート!C$4:Q$17,B41),INT(SUMPRODUCT((設定シート!C$4:Q$17=B41)*(ROW(設定シート!C$4:Q$17)+COLUMN(設定シート!C$4:Q$17)/1000))),"")</f>
        <v>10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 x14ac:dyDescent="0.15">
      <c r="A42" s="53" t="str">
        <f>IF(B42="","",INDEX(設定シート!A$3:Q$17,C42-2,2))</f>
        <v>スポーツ（選択項目）</v>
      </c>
      <c r="B42" s="10" t="s">
        <v>37</v>
      </c>
      <c r="C42" s="17">
        <f>IF(COUNTIF(設定シート!C$4:Q$17,B42),INT(SUMPRODUCT((設定シート!C$4:Q$17=B42)*(ROW(設定シート!C$4:Q$17)+COLUMN(設定シート!C$4:Q$17)/1000))),"")</f>
        <v>10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x14ac:dyDescent="0.15">
      <c r="A43" s="53" t="str">
        <f>IF(B43="","",INDEX(設定シート!A$3:Q$17,C43-2,2))</f>
        <v>スポーツ（選択項目）</v>
      </c>
      <c r="B43" s="10" t="s">
        <v>38</v>
      </c>
      <c r="C43" s="17">
        <f>IF(COUNTIF(設定シート!C$4:Q$17,B43),INT(SUMPRODUCT((設定シート!C$4:Q$17=B43)*(ROW(設定シート!C$4:Q$17)+COLUMN(設定シート!C$4:Q$17)/1000))),"")</f>
        <v>10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x14ac:dyDescent="0.15">
      <c r="A44" s="53" t="str">
        <f>IF(B44="","",INDEX(設定シート!A$3:Q$17,C44-2,2))</f>
        <v>スポーツ（選択項目）</v>
      </c>
      <c r="B44" s="10" t="s">
        <v>39</v>
      </c>
      <c r="C44" s="17">
        <f>IF(COUNTIF(設定シート!C$4:Q$17,B44),INT(SUMPRODUCT((設定シート!C$4:Q$17=B44)*(ROW(設定シート!C$4:Q$17)+COLUMN(設定シート!C$4:Q$17)/1000))),"")</f>
        <v>10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 x14ac:dyDescent="0.15">
      <c r="A45" s="53" t="str">
        <f>IF(B45="","",INDEX(設定シート!A$3:Q$17,C45-2,2))</f>
        <v>スポーツ（選択項目）</v>
      </c>
      <c r="B45" s="10" t="s">
        <v>40</v>
      </c>
      <c r="C45" s="17">
        <f>IF(COUNTIF(設定シート!C$4:Q$17,B45),INT(SUMPRODUCT((設定シート!C$4:Q$17=B45)*(ROW(設定シート!C$4:Q$17)+COLUMN(設定シート!C$4:Q$17)/1000))),"")</f>
        <v>10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 x14ac:dyDescent="0.15">
      <c r="A46" s="53" t="str">
        <f>IF(B46="","",INDEX(設定シート!A$3:Q$17,C46-2,2))</f>
        <v>スポーツ（選択項目）</v>
      </c>
      <c r="B46" s="10" t="s">
        <v>41</v>
      </c>
      <c r="C46" s="17">
        <f>IF(COUNTIF(設定シート!C$4:Q$17,B46),INT(SUMPRODUCT((設定シート!C$4:Q$17=B46)*(ROW(設定シート!C$4:Q$17)+COLUMN(設定シート!C$4:Q$17)/1000))),"")</f>
        <v>10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x14ac:dyDescent="0.15">
      <c r="A47" s="53" t="str">
        <f>IF(B47="","",INDEX(設定シート!A$3:Q$17,C47-2,2))</f>
        <v>スポーツ（選択項目）</v>
      </c>
      <c r="B47" s="10" t="s">
        <v>42</v>
      </c>
      <c r="C47" s="17">
        <f>IF(COUNTIF(設定シート!C$4:Q$17,B47),INT(SUMPRODUCT((設定シート!C$4:Q$17=B47)*(ROW(設定シート!C$4:Q$17)+COLUMN(設定シート!C$4:Q$17)/1000))),"")</f>
        <v>10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 x14ac:dyDescent="0.15">
      <c r="A48" s="53" t="str">
        <f>IF(B48="","",INDEX(設定シート!A$3:Q$17,C48-2,2))</f>
        <v>スポーツ（選択項目）</v>
      </c>
      <c r="B48" s="10" t="s">
        <v>43</v>
      </c>
      <c r="C48" s="17">
        <f>IF(COUNTIF(設定シート!C$4:Q$17,B48),INT(SUMPRODUCT((設定シート!C$4:Q$17=B48)*(ROW(設定シート!C$4:Q$17)+COLUMN(設定シート!C$4:Q$17)/1000))),"")</f>
        <v>10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 hidden="1" outlineLevel="1" x14ac:dyDescent="0.15">
      <c r="A49" s="53" t="str">
        <f>IF(B49="","",INDEX(設定シート!A$3:Q$17,C49-2,2))</f>
        <v/>
      </c>
      <c r="B49" s="10"/>
      <c r="C49" s="17" t="str">
        <f>IF(COUNTIF(設定シート!C$4:Q$17,B49),INT(SUMPRODUCT((設定シート!C$4:Q$17=B49)*(ROW(設定シート!C$4:Q$17)+COLUMN(設定シート!C$4:Q$17)/1000))),"")</f>
        <v/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idden="1" outlineLevel="1" x14ac:dyDescent="0.15">
      <c r="A50" s="53" t="str">
        <f>IF(B50="","",INDEX(設定シート!A$3:Q$17,C50-2,2))</f>
        <v/>
      </c>
      <c r="B50" s="10"/>
      <c r="C50" s="17" t="str">
        <f>IF(COUNTIF(設定シート!C$4:Q$17,B50),INT(SUMPRODUCT((設定シート!C$4:Q$17=B50)*(ROW(設定シート!C$4:Q$17)+COLUMN(設定シート!C$4:Q$17)/1000))),"")</f>
        <v/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idden="1" outlineLevel="1" x14ac:dyDescent="0.15">
      <c r="A51" s="53" t="str">
        <f>IF(B51="","",INDEX(設定シート!A$3:Q$17,C51-2,2))</f>
        <v/>
      </c>
      <c r="B51" s="10"/>
      <c r="C51" s="17" t="str">
        <f>IF(COUNTIF(設定シート!C$4:Q$17,B51),INT(SUMPRODUCT((設定シート!C$4:Q$17=B51)*(ROW(設定シート!C$4:Q$17)+COLUMN(設定シート!C$4:Q$17)/1000))),"")</f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idden="1" outlineLevel="1" x14ac:dyDescent="0.15">
      <c r="A52" s="53" t="str">
        <f>IF(B52="","",INDEX(設定シート!A$3:Q$17,C52-2,2))</f>
        <v/>
      </c>
      <c r="B52" s="10"/>
      <c r="C52" s="17" t="str">
        <f>IF(COUNTIF(設定シート!C$4:Q$17,B52),INT(SUMPRODUCT((設定シート!C$4:Q$17=B52)*(ROW(設定シート!C$4:Q$17)+COLUMN(設定シート!C$4:Q$17)/1000))),"")</f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idden="1" outlineLevel="1" x14ac:dyDescent="0.15">
      <c r="A53" s="53" t="str">
        <f>IF(B53="","",INDEX(設定シート!A$3:Q$17,C53-2,2))</f>
        <v/>
      </c>
      <c r="B53" s="10"/>
      <c r="C53" s="17" t="str">
        <f>IF(COUNTIF(設定シート!C$4:Q$17,B53),INT(SUMPRODUCT((設定シート!C$4:Q$17=B53)*(ROW(設定シート!C$4:Q$17)+COLUMN(設定シート!C$4:Q$17)/1000))),"")</f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idden="1" outlineLevel="1" x14ac:dyDescent="0.15">
      <c r="A54" s="53" t="str">
        <f>IF(B54="","",INDEX(設定シート!A$3:Q$17,C54-2,2))</f>
        <v/>
      </c>
      <c r="B54" s="10"/>
      <c r="C54" s="17" t="str">
        <f>IF(COUNTIF(設定シート!C$4:Q$17,B54),INT(SUMPRODUCT((設定シート!C$4:Q$17=B54)*(ROW(設定シート!C$4:Q$17)+COLUMN(設定シート!C$4:Q$17)/1000))),"")</f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idden="1" outlineLevel="1" x14ac:dyDescent="0.15">
      <c r="A55" s="53" t="str">
        <f>IF(B55="","",INDEX(設定シート!A$3:Q$17,C55-2,2))</f>
        <v/>
      </c>
      <c r="B55" s="10"/>
      <c r="C55" s="17" t="str">
        <f>IF(COUNTIF(設定シート!C$4:Q$17,B55),INT(SUMPRODUCT((設定シート!C$4:Q$17=B55)*(ROW(設定シート!C$4:Q$17)+COLUMN(設定シート!C$4:Q$17)/1000))),"")</f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idden="1" outlineLevel="1" x14ac:dyDescent="0.15">
      <c r="A56" s="53" t="str">
        <f>IF(B56="","",INDEX(設定シート!A$3:Q$17,C56-2,2))</f>
        <v/>
      </c>
      <c r="B56" s="10"/>
      <c r="C56" s="17" t="str">
        <f>IF(COUNTIF(設定シート!C$4:Q$17,B56),INT(SUMPRODUCT((設定シート!C$4:Q$17=B56)*(ROW(設定シート!C$4:Q$17)+COLUMN(設定シート!C$4:Q$17)/1000))),"")</f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idden="1" outlineLevel="1" x14ac:dyDescent="0.15">
      <c r="A57" s="53" t="str">
        <f>IF(B57="","",INDEX(設定シート!A$3:Q$17,C57-2,2))</f>
        <v/>
      </c>
      <c r="B57" s="10"/>
      <c r="C57" s="17" t="str">
        <f>IF(COUNTIF(設定シート!C$4:Q$17,B57),INT(SUMPRODUCT((設定シート!C$4:Q$17=B57)*(ROW(設定シート!C$4:Q$17)+COLUMN(設定シート!C$4:Q$17)/1000))),"")</f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idden="1" outlineLevel="1" x14ac:dyDescent="0.15">
      <c r="A58" s="53" t="str">
        <f>IF(B58="","",INDEX(設定シート!A$3:Q$17,C58-2,2))</f>
        <v/>
      </c>
      <c r="B58" s="10"/>
      <c r="C58" s="17" t="str">
        <f>IF(COUNTIF(設定シート!C$4:Q$17,B58),INT(SUMPRODUCT((設定シート!C$4:Q$17=B58)*(ROW(設定シート!C$4:Q$17)+COLUMN(設定シート!C$4:Q$17)/1000))),"")</f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idden="1" outlineLevel="1" x14ac:dyDescent="0.15">
      <c r="A59" s="53" t="str">
        <f>IF(B59="","",INDEX(設定シート!A$3:Q$17,C59-2,2))</f>
        <v/>
      </c>
      <c r="B59" s="10"/>
      <c r="C59" s="17" t="str">
        <f>IF(COUNTIF(設定シート!C$4:Q$17,B59),INT(SUMPRODUCT((設定シート!C$4:Q$17=B59)*(ROW(設定シート!C$4:Q$17)+COLUMN(設定シート!C$4:Q$17)/1000))),"")</f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idden="1" outlineLevel="1" x14ac:dyDescent="0.15">
      <c r="A60" s="53" t="str">
        <f>IF(B60="","",INDEX(設定シート!A$3:Q$17,C60-2,2))</f>
        <v/>
      </c>
      <c r="B60" s="10"/>
      <c r="C60" s="17" t="str">
        <f>IF(COUNTIF(設定シート!C$4:Q$17,B60),INT(SUMPRODUCT((設定シート!C$4:Q$17=B60)*(ROW(設定シート!C$4:Q$17)+COLUMN(設定シート!C$4:Q$17)/1000))),"")</f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idden="1" outlineLevel="1" x14ac:dyDescent="0.15">
      <c r="A61" s="53" t="str">
        <f>IF(B61="","",INDEX(設定シート!A$3:Q$17,C61-2,2))</f>
        <v/>
      </c>
      <c r="B61" s="10"/>
      <c r="C61" s="17" t="str">
        <f>IF(COUNTIF(設定シート!C$4:Q$17,B61),INT(SUMPRODUCT((設定シート!C$4:Q$17=B61)*(ROW(設定シート!C$4:Q$17)+COLUMN(設定シート!C$4:Q$17)/1000))),"")</f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idden="1" outlineLevel="1" x14ac:dyDescent="0.15">
      <c r="A62" s="53" t="str">
        <f>IF(B62="","",INDEX(設定シート!A$3:Q$17,C62-2,2))</f>
        <v/>
      </c>
      <c r="B62" s="10"/>
      <c r="C62" s="17" t="str">
        <f>IF(COUNTIF(設定シート!C$4:Q$17,B62),INT(SUMPRODUCT((設定シート!C$4:Q$17=B62)*(ROW(設定シート!C$4:Q$17)+COLUMN(設定シート!C$4:Q$17)/1000))),"")</f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idden="1" outlineLevel="1" x14ac:dyDescent="0.15">
      <c r="A63" s="53" t="str">
        <f>IF(B63="","",INDEX(設定シート!A$3:Q$17,C63-2,2))</f>
        <v/>
      </c>
      <c r="B63" s="10"/>
      <c r="C63" s="17" t="str">
        <f>IF(COUNTIF(設定シート!C$4:Q$17,B63),INT(SUMPRODUCT((設定シート!C$4:Q$17=B63)*(ROW(設定シート!C$4:Q$17)+COLUMN(設定シート!C$4:Q$17)/1000))),"")</f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collapsed="1" x14ac:dyDescent="0.15"/>
    <row r="65" spans="4:5" hidden="1" outlineLevel="2" x14ac:dyDescent="0.15">
      <c r="D65" s="1" t="s">
        <v>53</v>
      </c>
    </row>
    <row r="66" spans="4:5" hidden="1" outlineLevel="2" x14ac:dyDescent="0.15">
      <c r="D66" s="4" t="s">
        <v>139</v>
      </c>
      <c r="E66" s="8" t="s">
        <v>62</v>
      </c>
    </row>
    <row r="67" spans="4:5" hidden="1" outlineLevel="2" x14ac:dyDescent="0.15">
      <c r="D67" s="5"/>
      <c r="E67" s="2"/>
    </row>
    <row r="68" spans="4:5" hidden="1" outlineLevel="2" x14ac:dyDescent="0.15">
      <c r="D68" s="5">
        <v>4</v>
      </c>
      <c r="E68" s="2" t="s">
        <v>3</v>
      </c>
    </row>
    <row r="69" spans="4:5" hidden="1" outlineLevel="2" x14ac:dyDescent="0.15">
      <c r="D69" s="5">
        <v>3</v>
      </c>
      <c r="E69" s="2" t="s">
        <v>145</v>
      </c>
    </row>
    <row r="70" spans="4:5" hidden="1" outlineLevel="2" x14ac:dyDescent="0.15">
      <c r="D70" s="5">
        <v>2</v>
      </c>
      <c r="E70" s="2"/>
    </row>
    <row r="71" spans="4:5" hidden="1" outlineLevel="2" x14ac:dyDescent="0.15">
      <c r="D71" s="5">
        <v>1</v>
      </c>
      <c r="E71" s="2"/>
    </row>
    <row r="72" spans="4:5" hidden="1" outlineLevel="2" x14ac:dyDescent="0.15">
      <c r="D72" s="5">
        <v>0</v>
      </c>
      <c r="E72" s="2"/>
    </row>
    <row r="73" spans="4:5" hidden="1" outlineLevel="2" x14ac:dyDescent="0.15">
      <c r="D73" s="5"/>
      <c r="E73" s="2"/>
    </row>
    <row r="74" spans="4:5" hidden="1" outlineLevel="2" x14ac:dyDescent="0.15">
      <c r="D74" s="5"/>
      <c r="E74" s="2"/>
    </row>
    <row r="75" spans="4:5" hidden="1" outlineLevel="2" x14ac:dyDescent="0.15">
      <c r="D75" s="5"/>
      <c r="E75" s="2"/>
    </row>
    <row r="76" spans="4:5" hidden="1" outlineLevel="2" x14ac:dyDescent="0.15">
      <c r="D76" s="5"/>
      <c r="E76" s="2"/>
    </row>
    <row r="77" spans="4:5" hidden="1" outlineLevel="2" x14ac:dyDescent="0.15">
      <c r="D77" s="5"/>
      <c r="E77" s="2"/>
    </row>
    <row r="78" spans="4:5" hidden="1" outlineLevel="2" x14ac:dyDescent="0.15">
      <c r="D78" s="5"/>
      <c r="E78" s="2"/>
    </row>
    <row r="79" spans="4:5" hidden="1" outlineLevel="2" x14ac:dyDescent="0.15">
      <c r="D79" s="5"/>
      <c r="E79" s="2"/>
    </row>
    <row r="80" spans="4:5" hidden="1" outlineLevel="2" x14ac:dyDescent="0.15">
      <c r="D80" s="5"/>
      <c r="E80" s="2"/>
    </row>
    <row r="81" spans="1:13" hidden="1" outlineLevel="2" x14ac:dyDescent="0.15">
      <c r="D81" s="7" t="s">
        <v>65</v>
      </c>
    </row>
    <row r="82" spans="1:13" hidden="1" outlineLevel="2" x14ac:dyDescent="0.15">
      <c r="D82" s="7" t="s">
        <v>90</v>
      </c>
    </row>
    <row r="83" spans="1:13" collapsed="1" x14ac:dyDescent="0.15"/>
    <row r="84" spans="1:13" hidden="1" outlineLevel="1" x14ac:dyDescent="0.15">
      <c r="A84" s="52" t="s">
        <v>146</v>
      </c>
    </row>
    <row r="85" spans="1:13" ht="14.25" hidden="1" outlineLevel="1" thickBot="1" x14ac:dyDescent="0.2">
      <c r="A85" s="66" t="str">
        <f>A4</f>
        <v>下位尺度</v>
      </c>
      <c r="B85" s="67" t="str">
        <f>B4</f>
        <v>設問No.</v>
      </c>
      <c r="C85" s="67"/>
      <c r="D85" s="68">
        <f>D5</f>
        <v>1</v>
      </c>
      <c r="E85" s="68">
        <f t="shared" ref="E85:M85" si="2">E5</f>
        <v>2</v>
      </c>
      <c r="F85" s="68">
        <f t="shared" si="2"/>
        <v>3</v>
      </c>
      <c r="G85" s="68">
        <f t="shared" si="2"/>
        <v>4</v>
      </c>
      <c r="H85" s="68">
        <f t="shared" si="2"/>
        <v>5</v>
      </c>
      <c r="I85" s="68">
        <f t="shared" si="2"/>
        <v>6</v>
      </c>
      <c r="J85" s="68">
        <f t="shared" si="2"/>
        <v>7</v>
      </c>
      <c r="K85" s="68">
        <f t="shared" si="2"/>
        <v>8</v>
      </c>
      <c r="L85" s="68">
        <f t="shared" si="2"/>
        <v>9</v>
      </c>
      <c r="M85" s="68">
        <f t="shared" si="2"/>
        <v>10</v>
      </c>
    </row>
    <row r="86" spans="1:13" ht="14.25" hidden="1" outlineLevel="1" thickTop="1" x14ac:dyDescent="0.15">
      <c r="A86" s="52" t="str">
        <f>IF(A6="","",A6)</f>
        <v>痛み・痛み関連</v>
      </c>
      <c r="B86" s="52" t="str">
        <f>IF(B6="","",B6)</f>
        <v>問1</v>
      </c>
      <c r="D86" t="str">
        <f>IF(D6="","",D6)</f>
        <v/>
      </c>
      <c r="E86" t="str">
        <f t="shared" ref="E86:M87" si="3">IF(E6="","",E6)</f>
        <v/>
      </c>
      <c r="F86" t="str">
        <f t="shared" si="3"/>
        <v/>
      </c>
      <c r="G86" t="str">
        <f t="shared" si="3"/>
        <v/>
      </c>
      <c r="H86" t="str">
        <f t="shared" si="3"/>
        <v/>
      </c>
      <c r="I86" t="str">
        <f t="shared" si="3"/>
        <v/>
      </c>
      <c r="J86" t="str">
        <f t="shared" si="3"/>
        <v/>
      </c>
      <c r="K86" t="str">
        <f t="shared" si="3"/>
        <v/>
      </c>
      <c r="L86" t="str">
        <f t="shared" si="3"/>
        <v/>
      </c>
      <c r="M86" t="str">
        <f t="shared" si="3"/>
        <v/>
      </c>
    </row>
    <row r="87" spans="1:13" hidden="1" outlineLevel="1" x14ac:dyDescent="0.15">
      <c r="A87" s="52" t="str">
        <f t="shared" ref="A87:B102" si="4">IF(A7="","",A7)</f>
        <v>痛み・痛み関連</v>
      </c>
      <c r="B87" s="52" t="str">
        <f t="shared" si="4"/>
        <v>問2</v>
      </c>
      <c r="D87" t="str">
        <f>IF(D7="","",D7)</f>
        <v/>
      </c>
      <c r="E87" t="str">
        <f t="shared" si="3"/>
        <v/>
      </c>
      <c r="F87" t="str">
        <f t="shared" si="3"/>
        <v/>
      </c>
      <c r="G87" t="str">
        <f t="shared" si="3"/>
        <v/>
      </c>
      <c r="H87" t="str">
        <f t="shared" si="3"/>
        <v/>
      </c>
      <c r="I87" t="str">
        <f t="shared" si="3"/>
        <v/>
      </c>
      <c r="J87" t="str">
        <f t="shared" si="3"/>
        <v/>
      </c>
      <c r="K87" t="str">
        <f t="shared" si="3"/>
        <v/>
      </c>
      <c r="L87" t="str">
        <f t="shared" si="3"/>
        <v/>
      </c>
      <c r="M87" t="str">
        <f t="shared" si="3"/>
        <v/>
      </c>
    </row>
    <row r="88" spans="1:13" hidden="1" outlineLevel="1" x14ac:dyDescent="0.15">
      <c r="A88" s="52" t="str">
        <f t="shared" si="4"/>
        <v>痛み・痛み関連</v>
      </c>
      <c r="B88" s="52" t="str">
        <f t="shared" si="4"/>
        <v>問3</v>
      </c>
      <c r="D88" t="str">
        <f>IF(D8="","",(10-D8)*0.4)</f>
        <v/>
      </c>
      <c r="E88" t="str">
        <f t="shared" ref="E88:M88" si="5">IF(E8="","",(10-E8)*0.4)</f>
        <v/>
      </c>
      <c r="F88" t="str">
        <f t="shared" si="5"/>
        <v/>
      </c>
      <c r="G88" t="str">
        <f t="shared" si="5"/>
        <v/>
      </c>
      <c r="H88" t="str">
        <f t="shared" si="5"/>
        <v/>
      </c>
      <c r="I88" t="str">
        <f t="shared" si="5"/>
        <v/>
      </c>
      <c r="J88" t="str">
        <f t="shared" si="5"/>
        <v/>
      </c>
      <c r="K88" t="str">
        <f t="shared" si="5"/>
        <v/>
      </c>
      <c r="L88" t="str">
        <f t="shared" si="5"/>
        <v/>
      </c>
      <c r="M88" t="str">
        <f t="shared" si="5"/>
        <v/>
      </c>
    </row>
    <row r="89" spans="1:13" hidden="1" outlineLevel="1" x14ac:dyDescent="0.15">
      <c r="A89" s="52" t="str">
        <f t="shared" si="4"/>
        <v>痛み・痛み関連</v>
      </c>
      <c r="B89" s="52" t="str">
        <f t="shared" si="4"/>
        <v>問4</v>
      </c>
      <c r="D89" t="str">
        <f t="shared" ref="D89:M104" si="6">IF(D9="","",D9)</f>
        <v/>
      </c>
      <c r="E89" t="str">
        <f t="shared" si="6"/>
        <v/>
      </c>
      <c r="F89" t="str">
        <f t="shared" si="6"/>
        <v/>
      </c>
      <c r="G89" t="str">
        <f t="shared" si="6"/>
        <v/>
      </c>
      <c r="H89" t="str">
        <f t="shared" si="6"/>
        <v/>
      </c>
      <c r="I89" t="str">
        <f t="shared" si="6"/>
        <v/>
      </c>
      <c r="J89" t="str">
        <f t="shared" si="6"/>
        <v/>
      </c>
      <c r="K89" t="str">
        <f t="shared" si="6"/>
        <v/>
      </c>
      <c r="L89" t="str">
        <f t="shared" si="6"/>
        <v/>
      </c>
      <c r="M89" t="str">
        <f t="shared" si="6"/>
        <v/>
      </c>
    </row>
    <row r="90" spans="1:13" hidden="1" outlineLevel="1" x14ac:dyDescent="0.15">
      <c r="A90" s="52" t="str">
        <f t="shared" si="4"/>
        <v>痛み・痛み関連</v>
      </c>
      <c r="B90" s="52" t="str">
        <f t="shared" si="4"/>
        <v>問5</v>
      </c>
      <c r="D90" t="str">
        <f t="shared" si="6"/>
        <v/>
      </c>
      <c r="E90" t="str">
        <f t="shared" si="6"/>
        <v/>
      </c>
      <c r="F90" t="str">
        <f t="shared" si="6"/>
        <v/>
      </c>
      <c r="G90" t="str">
        <f t="shared" si="6"/>
        <v/>
      </c>
      <c r="H90" t="str">
        <f t="shared" si="6"/>
        <v/>
      </c>
      <c r="I90" t="str">
        <f t="shared" si="6"/>
        <v/>
      </c>
      <c r="J90" t="str">
        <f t="shared" si="6"/>
        <v/>
      </c>
      <c r="K90" t="str">
        <f t="shared" si="6"/>
        <v/>
      </c>
      <c r="L90" t="str">
        <f t="shared" si="6"/>
        <v/>
      </c>
      <c r="M90" t="str">
        <f t="shared" si="6"/>
        <v/>
      </c>
    </row>
    <row r="91" spans="1:13" hidden="1" outlineLevel="1" x14ac:dyDescent="0.15">
      <c r="A91" s="52" t="str">
        <f t="shared" si="4"/>
        <v>痛み・痛み関連</v>
      </c>
      <c r="B91" s="52" t="str">
        <f t="shared" si="4"/>
        <v>問6</v>
      </c>
      <c r="D91" t="str">
        <f t="shared" si="6"/>
        <v/>
      </c>
      <c r="E91" t="str">
        <f t="shared" si="6"/>
        <v/>
      </c>
      <c r="F91" t="str">
        <f t="shared" si="6"/>
        <v/>
      </c>
      <c r="G91" t="str">
        <f t="shared" si="6"/>
        <v/>
      </c>
      <c r="H91" t="str">
        <f t="shared" si="6"/>
        <v/>
      </c>
      <c r="I91" t="str">
        <f t="shared" si="6"/>
        <v/>
      </c>
      <c r="J91" t="str">
        <f t="shared" si="6"/>
        <v/>
      </c>
      <c r="K91" t="str">
        <f t="shared" si="6"/>
        <v/>
      </c>
      <c r="L91" t="str">
        <f t="shared" si="6"/>
        <v/>
      </c>
      <c r="M91" t="str">
        <f t="shared" si="6"/>
        <v/>
      </c>
    </row>
    <row r="92" spans="1:13" hidden="1" outlineLevel="1" x14ac:dyDescent="0.15">
      <c r="A92" s="52" t="str">
        <f t="shared" si="4"/>
        <v>痛み・痛み関連</v>
      </c>
      <c r="B92" s="52" t="str">
        <f t="shared" si="4"/>
        <v>問7</v>
      </c>
      <c r="D92" t="str">
        <f t="shared" si="6"/>
        <v/>
      </c>
      <c r="E92" t="str">
        <f t="shared" si="6"/>
        <v/>
      </c>
      <c r="F92" t="str">
        <f t="shared" si="6"/>
        <v/>
      </c>
      <c r="G92" t="str">
        <f t="shared" si="6"/>
        <v/>
      </c>
      <c r="H92" t="str">
        <f t="shared" si="6"/>
        <v/>
      </c>
      <c r="I92" t="str">
        <f t="shared" si="6"/>
        <v/>
      </c>
      <c r="J92" t="str">
        <f t="shared" si="6"/>
        <v/>
      </c>
      <c r="K92" t="str">
        <f t="shared" si="6"/>
        <v/>
      </c>
      <c r="L92" t="str">
        <f t="shared" si="6"/>
        <v/>
      </c>
      <c r="M92" t="str">
        <f t="shared" si="6"/>
        <v/>
      </c>
    </row>
    <row r="93" spans="1:13" hidden="1" outlineLevel="1" x14ac:dyDescent="0.15">
      <c r="A93" s="52" t="str">
        <f t="shared" si="4"/>
        <v>靴関連</v>
      </c>
      <c r="B93" s="52" t="str">
        <f t="shared" si="4"/>
        <v>問8</v>
      </c>
      <c r="D93" t="str">
        <f t="shared" si="6"/>
        <v/>
      </c>
      <c r="E93" t="str">
        <f t="shared" si="6"/>
        <v/>
      </c>
      <c r="F93" t="str">
        <f t="shared" si="6"/>
        <v/>
      </c>
      <c r="G93" t="str">
        <f t="shared" si="6"/>
        <v/>
      </c>
      <c r="H93" t="str">
        <f t="shared" si="6"/>
        <v/>
      </c>
      <c r="I93" t="str">
        <f t="shared" si="6"/>
        <v/>
      </c>
      <c r="J93" t="str">
        <f t="shared" si="6"/>
        <v/>
      </c>
      <c r="K93" t="str">
        <f t="shared" si="6"/>
        <v/>
      </c>
      <c r="L93" t="str">
        <f t="shared" si="6"/>
        <v/>
      </c>
      <c r="M93" t="str">
        <f t="shared" si="6"/>
        <v/>
      </c>
    </row>
    <row r="94" spans="1:13" hidden="1" outlineLevel="1" x14ac:dyDescent="0.15">
      <c r="A94" s="52" t="str">
        <f t="shared" si="4"/>
        <v>靴関連</v>
      </c>
      <c r="B94" s="52" t="str">
        <f t="shared" si="4"/>
        <v>問9</v>
      </c>
      <c r="D94" t="str">
        <f t="shared" si="6"/>
        <v/>
      </c>
      <c r="E94" t="str">
        <f t="shared" si="6"/>
        <v/>
      </c>
      <c r="F94" t="str">
        <f t="shared" si="6"/>
        <v/>
      </c>
      <c r="G94" t="str">
        <f t="shared" si="6"/>
        <v/>
      </c>
      <c r="H94" t="str">
        <f t="shared" si="6"/>
        <v/>
      </c>
      <c r="I94" t="str">
        <f t="shared" si="6"/>
        <v/>
      </c>
      <c r="J94" t="str">
        <f t="shared" si="6"/>
        <v/>
      </c>
      <c r="K94" t="str">
        <f t="shared" si="6"/>
        <v/>
      </c>
      <c r="L94" t="str">
        <f t="shared" si="6"/>
        <v/>
      </c>
      <c r="M94" t="str">
        <f t="shared" si="6"/>
        <v/>
      </c>
    </row>
    <row r="95" spans="1:13" hidden="1" outlineLevel="1" x14ac:dyDescent="0.15">
      <c r="A95" s="52" t="str">
        <f t="shared" si="4"/>
        <v>痛み・痛み関連</v>
      </c>
      <c r="B95" s="52" t="str">
        <f t="shared" si="4"/>
        <v>問10</v>
      </c>
      <c r="D95" t="str">
        <f t="shared" si="6"/>
        <v/>
      </c>
      <c r="E95" t="str">
        <f t="shared" si="6"/>
        <v/>
      </c>
      <c r="F95" t="str">
        <f t="shared" si="6"/>
        <v/>
      </c>
      <c r="G95" t="str">
        <f t="shared" si="6"/>
        <v/>
      </c>
      <c r="H95" t="str">
        <f t="shared" si="6"/>
        <v/>
      </c>
      <c r="I95" t="str">
        <f t="shared" si="6"/>
        <v/>
      </c>
      <c r="J95" t="str">
        <f t="shared" si="6"/>
        <v/>
      </c>
      <c r="K95" t="str">
        <f t="shared" si="6"/>
        <v/>
      </c>
      <c r="L95" t="str">
        <f t="shared" si="6"/>
        <v/>
      </c>
      <c r="M95" t="str">
        <f t="shared" si="6"/>
        <v/>
      </c>
    </row>
    <row r="96" spans="1:13" hidden="1" outlineLevel="1" x14ac:dyDescent="0.15">
      <c r="A96" s="52" t="str">
        <f t="shared" si="4"/>
        <v>痛み・痛み関連</v>
      </c>
      <c r="B96" s="52" t="str">
        <f t="shared" si="4"/>
        <v>問11</v>
      </c>
      <c r="D96" t="str">
        <f t="shared" si="6"/>
        <v/>
      </c>
      <c r="E96" t="str">
        <f t="shared" si="6"/>
        <v/>
      </c>
      <c r="F96" t="str">
        <f t="shared" si="6"/>
        <v/>
      </c>
      <c r="G96" t="str">
        <f t="shared" si="6"/>
        <v/>
      </c>
      <c r="H96" t="str">
        <f t="shared" si="6"/>
        <v/>
      </c>
      <c r="I96" t="str">
        <f t="shared" si="6"/>
        <v/>
      </c>
      <c r="J96" t="str">
        <f t="shared" si="6"/>
        <v/>
      </c>
      <c r="K96" t="str">
        <f t="shared" si="6"/>
        <v/>
      </c>
      <c r="L96" t="str">
        <f t="shared" si="6"/>
        <v/>
      </c>
      <c r="M96" t="str">
        <f t="shared" si="6"/>
        <v/>
      </c>
    </row>
    <row r="97" spans="1:13" hidden="1" outlineLevel="1" x14ac:dyDescent="0.15">
      <c r="A97" s="52" t="str">
        <f t="shared" si="4"/>
        <v>身体機能・日常生活の状態</v>
      </c>
      <c r="B97" s="52" t="str">
        <f t="shared" si="4"/>
        <v>問12</v>
      </c>
      <c r="D97" t="str">
        <f t="shared" si="6"/>
        <v/>
      </c>
      <c r="E97" t="str">
        <f t="shared" si="6"/>
        <v/>
      </c>
      <c r="F97" t="str">
        <f t="shared" si="6"/>
        <v/>
      </c>
      <c r="G97" t="str">
        <f t="shared" si="6"/>
        <v/>
      </c>
      <c r="H97" t="str">
        <f t="shared" si="6"/>
        <v/>
      </c>
      <c r="I97" t="str">
        <f t="shared" si="6"/>
        <v/>
      </c>
      <c r="J97" t="str">
        <f t="shared" si="6"/>
        <v/>
      </c>
      <c r="K97" t="str">
        <f t="shared" si="6"/>
        <v/>
      </c>
      <c r="L97" t="str">
        <f t="shared" si="6"/>
        <v/>
      </c>
      <c r="M97" t="str">
        <f t="shared" si="6"/>
        <v/>
      </c>
    </row>
    <row r="98" spans="1:13" hidden="1" outlineLevel="1" x14ac:dyDescent="0.15">
      <c r="A98" s="52" t="str">
        <f t="shared" si="4"/>
        <v>身体機能・日常生活の状態</v>
      </c>
      <c r="B98" s="52" t="str">
        <f t="shared" si="4"/>
        <v>問13</v>
      </c>
      <c r="D98" t="str">
        <f t="shared" si="6"/>
        <v/>
      </c>
      <c r="E98" t="str">
        <f t="shared" si="6"/>
        <v/>
      </c>
      <c r="F98" t="str">
        <f t="shared" si="6"/>
        <v/>
      </c>
      <c r="G98" t="str">
        <f t="shared" si="6"/>
        <v/>
      </c>
      <c r="H98" t="str">
        <f t="shared" si="6"/>
        <v/>
      </c>
      <c r="I98" t="str">
        <f t="shared" si="6"/>
        <v/>
      </c>
      <c r="J98" t="str">
        <f t="shared" si="6"/>
        <v/>
      </c>
      <c r="K98" t="str">
        <f t="shared" si="6"/>
        <v/>
      </c>
      <c r="L98" t="str">
        <f t="shared" si="6"/>
        <v/>
      </c>
      <c r="M98" t="str">
        <f t="shared" si="6"/>
        <v/>
      </c>
    </row>
    <row r="99" spans="1:13" hidden="1" outlineLevel="1" x14ac:dyDescent="0.15">
      <c r="A99" s="52" t="str">
        <f t="shared" si="4"/>
        <v>身体機能・日常生活の状態</v>
      </c>
      <c r="B99" s="52" t="str">
        <f t="shared" si="4"/>
        <v>問14</v>
      </c>
      <c r="D99" t="str">
        <f t="shared" si="6"/>
        <v/>
      </c>
      <c r="E99" t="str">
        <f t="shared" si="6"/>
        <v/>
      </c>
      <c r="F99" t="str">
        <f t="shared" si="6"/>
        <v/>
      </c>
      <c r="G99" t="str">
        <f t="shared" si="6"/>
        <v/>
      </c>
      <c r="H99" t="str">
        <f t="shared" si="6"/>
        <v/>
      </c>
      <c r="I99" t="str">
        <f t="shared" si="6"/>
        <v/>
      </c>
      <c r="J99" t="str">
        <f t="shared" si="6"/>
        <v/>
      </c>
      <c r="K99" t="str">
        <f t="shared" si="6"/>
        <v/>
      </c>
      <c r="L99" t="str">
        <f t="shared" si="6"/>
        <v/>
      </c>
      <c r="M99" t="str">
        <f t="shared" si="6"/>
        <v/>
      </c>
    </row>
    <row r="100" spans="1:13" hidden="1" outlineLevel="1" x14ac:dyDescent="0.15">
      <c r="A100" s="52" t="str">
        <f t="shared" si="4"/>
        <v>身体機能・日常生活の状態</v>
      </c>
      <c r="B100" s="52" t="str">
        <f t="shared" si="4"/>
        <v>問15</v>
      </c>
      <c r="D100" t="str">
        <f t="shared" si="6"/>
        <v/>
      </c>
      <c r="E100" t="str">
        <f t="shared" si="6"/>
        <v/>
      </c>
      <c r="F100" t="str">
        <f t="shared" si="6"/>
        <v/>
      </c>
      <c r="G100" t="str">
        <f t="shared" si="6"/>
        <v/>
      </c>
      <c r="H100" t="str">
        <f t="shared" si="6"/>
        <v/>
      </c>
      <c r="I100" t="str">
        <f t="shared" si="6"/>
        <v/>
      </c>
      <c r="J100" t="str">
        <f t="shared" si="6"/>
        <v/>
      </c>
      <c r="K100" t="str">
        <f t="shared" si="6"/>
        <v/>
      </c>
      <c r="L100" t="str">
        <f t="shared" si="6"/>
        <v/>
      </c>
      <c r="M100" t="str">
        <f t="shared" si="6"/>
        <v/>
      </c>
    </row>
    <row r="101" spans="1:13" hidden="1" outlineLevel="1" x14ac:dyDescent="0.15">
      <c r="A101" s="52" t="str">
        <f t="shared" si="4"/>
        <v>身体機能・日常生活の状態</v>
      </c>
      <c r="B101" s="52" t="str">
        <f t="shared" si="4"/>
        <v>問16</v>
      </c>
      <c r="D101" t="str">
        <f t="shared" si="6"/>
        <v/>
      </c>
      <c r="E101" t="str">
        <f t="shared" si="6"/>
        <v/>
      </c>
      <c r="F101" t="str">
        <f t="shared" si="6"/>
        <v/>
      </c>
      <c r="G101" t="str">
        <f t="shared" si="6"/>
        <v/>
      </c>
      <c r="H101" t="str">
        <f t="shared" si="6"/>
        <v/>
      </c>
      <c r="I101" t="str">
        <f t="shared" si="6"/>
        <v/>
      </c>
      <c r="J101" t="str">
        <f t="shared" si="6"/>
        <v/>
      </c>
      <c r="K101" t="str">
        <f t="shared" si="6"/>
        <v/>
      </c>
      <c r="L101" t="str">
        <f t="shared" si="6"/>
        <v/>
      </c>
      <c r="M101" t="str">
        <f t="shared" si="6"/>
        <v/>
      </c>
    </row>
    <row r="102" spans="1:13" hidden="1" outlineLevel="1" x14ac:dyDescent="0.15">
      <c r="A102" s="52" t="str">
        <f t="shared" si="4"/>
        <v>身体機能・日常生活の状態</v>
      </c>
      <c r="B102" s="52" t="str">
        <f t="shared" si="4"/>
        <v>問17</v>
      </c>
      <c r="D102" t="str">
        <f t="shared" si="6"/>
        <v/>
      </c>
      <c r="E102" t="str">
        <f t="shared" si="6"/>
        <v/>
      </c>
      <c r="F102" t="str">
        <f t="shared" si="6"/>
        <v/>
      </c>
      <c r="G102" t="str">
        <f t="shared" si="6"/>
        <v/>
      </c>
      <c r="H102" t="str">
        <f t="shared" si="6"/>
        <v/>
      </c>
      <c r="I102" t="str">
        <f t="shared" si="6"/>
        <v/>
      </c>
      <c r="J102" t="str">
        <f t="shared" si="6"/>
        <v/>
      </c>
      <c r="K102" t="str">
        <f t="shared" si="6"/>
        <v/>
      </c>
      <c r="L102" t="str">
        <f t="shared" si="6"/>
        <v/>
      </c>
      <c r="M102" t="str">
        <f t="shared" si="6"/>
        <v/>
      </c>
    </row>
    <row r="103" spans="1:13" hidden="1" outlineLevel="1" x14ac:dyDescent="0.15">
      <c r="A103" s="52" t="str">
        <f t="shared" ref="A103:B118" si="7">IF(A23="","",A23)</f>
        <v>身体機能・日常生活の状態</v>
      </c>
      <c r="B103" s="52" t="str">
        <f t="shared" si="7"/>
        <v>問18</v>
      </c>
      <c r="D103" t="str">
        <f t="shared" si="6"/>
        <v/>
      </c>
      <c r="E103" t="str">
        <f t="shared" si="6"/>
        <v/>
      </c>
      <c r="F103" t="str">
        <f t="shared" si="6"/>
        <v/>
      </c>
      <c r="G103" t="str">
        <f t="shared" si="6"/>
        <v/>
      </c>
      <c r="H103" t="str">
        <f t="shared" si="6"/>
        <v/>
      </c>
      <c r="I103" t="str">
        <f t="shared" si="6"/>
        <v/>
      </c>
      <c r="J103" t="str">
        <f t="shared" si="6"/>
        <v/>
      </c>
      <c r="K103" t="str">
        <f t="shared" si="6"/>
        <v/>
      </c>
      <c r="L103" t="str">
        <f t="shared" si="6"/>
        <v/>
      </c>
      <c r="M103" t="str">
        <f t="shared" si="6"/>
        <v/>
      </c>
    </row>
    <row r="104" spans="1:13" hidden="1" outlineLevel="1" x14ac:dyDescent="0.15">
      <c r="A104" s="52" t="str">
        <f t="shared" si="7"/>
        <v>身体機能・日常生活の状態</v>
      </c>
      <c r="B104" s="52" t="str">
        <f t="shared" si="7"/>
        <v>問19</v>
      </c>
      <c r="D104" t="str">
        <f t="shared" si="6"/>
        <v/>
      </c>
      <c r="E104" t="str">
        <f t="shared" si="6"/>
        <v/>
      </c>
      <c r="F104" t="str">
        <f t="shared" si="6"/>
        <v/>
      </c>
      <c r="G104" t="str">
        <f t="shared" si="6"/>
        <v/>
      </c>
      <c r="H104" t="str">
        <f t="shared" si="6"/>
        <v/>
      </c>
      <c r="I104" t="str">
        <f t="shared" si="6"/>
        <v/>
      </c>
      <c r="J104" t="str">
        <f t="shared" si="6"/>
        <v/>
      </c>
      <c r="K104" t="str">
        <f t="shared" si="6"/>
        <v/>
      </c>
      <c r="L104" t="str">
        <f t="shared" si="6"/>
        <v/>
      </c>
      <c r="M104" t="str">
        <f t="shared" si="6"/>
        <v/>
      </c>
    </row>
    <row r="105" spans="1:13" hidden="1" outlineLevel="1" x14ac:dyDescent="0.15">
      <c r="A105" s="52" t="str">
        <f t="shared" si="7"/>
        <v>身体機能・日常生活の状態</v>
      </c>
      <c r="B105" s="52" t="str">
        <f t="shared" si="7"/>
        <v>問20</v>
      </c>
      <c r="D105" t="str">
        <f t="shared" ref="D105:M120" si="8">IF(D25="","",D25)</f>
        <v/>
      </c>
      <c r="E105" t="str">
        <f t="shared" si="8"/>
        <v/>
      </c>
      <c r="F105" t="str">
        <f t="shared" si="8"/>
        <v/>
      </c>
      <c r="G105" t="str">
        <f t="shared" si="8"/>
        <v/>
      </c>
      <c r="H105" t="str">
        <f t="shared" si="8"/>
        <v/>
      </c>
      <c r="I105" t="str">
        <f t="shared" si="8"/>
        <v/>
      </c>
      <c r="J105" t="str">
        <f t="shared" si="8"/>
        <v/>
      </c>
      <c r="K105" t="str">
        <f t="shared" si="8"/>
        <v/>
      </c>
      <c r="L105" t="str">
        <f t="shared" si="8"/>
        <v/>
      </c>
      <c r="M105" t="str">
        <f t="shared" si="8"/>
        <v/>
      </c>
    </row>
    <row r="106" spans="1:13" hidden="1" outlineLevel="1" x14ac:dyDescent="0.15">
      <c r="A106" s="52" t="str">
        <f t="shared" si="7"/>
        <v>身体機能・日常生活の状態</v>
      </c>
      <c r="B106" s="52" t="str">
        <f t="shared" si="7"/>
        <v>問21</v>
      </c>
      <c r="D106" t="str">
        <f t="shared" si="8"/>
        <v/>
      </c>
      <c r="E106" t="str">
        <f t="shared" si="8"/>
        <v/>
      </c>
      <c r="F106" t="str">
        <f t="shared" si="8"/>
        <v/>
      </c>
      <c r="G106" t="str">
        <f t="shared" si="8"/>
        <v/>
      </c>
      <c r="H106" t="str">
        <f t="shared" si="8"/>
        <v/>
      </c>
      <c r="I106" t="str">
        <f t="shared" si="8"/>
        <v/>
      </c>
      <c r="J106" t="str">
        <f t="shared" si="8"/>
        <v/>
      </c>
      <c r="K106" t="str">
        <f t="shared" si="8"/>
        <v/>
      </c>
      <c r="L106" t="str">
        <f t="shared" si="8"/>
        <v/>
      </c>
      <c r="M106" t="str">
        <f t="shared" si="8"/>
        <v/>
      </c>
    </row>
    <row r="107" spans="1:13" hidden="1" outlineLevel="1" x14ac:dyDescent="0.15">
      <c r="A107" s="52" t="str">
        <f t="shared" si="7"/>
        <v>身体機能・日常生活の状態</v>
      </c>
      <c r="B107" s="52" t="str">
        <f t="shared" si="7"/>
        <v>問22</v>
      </c>
      <c r="D107" t="str">
        <f t="shared" si="8"/>
        <v/>
      </c>
      <c r="E107" t="str">
        <f t="shared" si="8"/>
        <v/>
      </c>
      <c r="F107" t="str">
        <f t="shared" si="8"/>
        <v/>
      </c>
      <c r="G107" t="str">
        <f t="shared" si="8"/>
        <v/>
      </c>
      <c r="H107" t="str">
        <f t="shared" si="8"/>
        <v/>
      </c>
      <c r="I107" t="str">
        <f t="shared" si="8"/>
        <v/>
      </c>
      <c r="J107" t="str">
        <f t="shared" si="8"/>
        <v/>
      </c>
      <c r="K107" t="str">
        <f t="shared" si="8"/>
        <v/>
      </c>
      <c r="L107" t="str">
        <f t="shared" si="8"/>
        <v/>
      </c>
      <c r="M107" t="str">
        <f t="shared" si="8"/>
        <v/>
      </c>
    </row>
    <row r="108" spans="1:13" hidden="1" outlineLevel="1" x14ac:dyDescent="0.15">
      <c r="A108" s="52" t="str">
        <f t="shared" si="7"/>
        <v>社会生活機能</v>
      </c>
      <c r="B108" s="52" t="str">
        <f t="shared" si="7"/>
        <v>問23</v>
      </c>
      <c r="D108" t="str">
        <f t="shared" si="8"/>
        <v/>
      </c>
      <c r="E108" t="str">
        <f t="shared" si="8"/>
        <v/>
      </c>
      <c r="F108" t="str">
        <f t="shared" si="8"/>
        <v/>
      </c>
      <c r="G108" t="str">
        <f t="shared" si="8"/>
        <v/>
      </c>
      <c r="H108" t="str">
        <f t="shared" si="8"/>
        <v/>
      </c>
      <c r="I108" t="str">
        <f t="shared" si="8"/>
        <v/>
      </c>
      <c r="J108" t="str">
        <f t="shared" si="8"/>
        <v/>
      </c>
      <c r="K108" t="str">
        <f t="shared" si="8"/>
        <v/>
      </c>
      <c r="L108" t="str">
        <f t="shared" si="8"/>
        <v/>
      </c>
      <c r="M108" t="str">
        <f t="shared" si="8"/>
        <v/>
      </c>
    </row>
    <row r="109" spans="1:13" hidden="1" outlineLevel="1" x14ac:dyDescent="0.15">
      <c r="A109" s="52" t="str">
        <f t="shared" si="7"/>
        <v>社会生活機能</v>
      </c>
      <c r="B109" s="52" t="str">
        <f t="shared" si="7"/>
        <v>問24</v>
      </c>
      <c r="D109" t="str">
        <f t="shared" si="8"/>
        <v/>
      </c>
      <c r="E109" t="str">
        <f t="shared" si="8"/>
        <v/>
      </c>
      <c r="F109" t="str">
        <f t="shared" si="8"/>
        <v/>
      </c>
      <c r="G109" t="str">
        <f t="shared" si="8"/>
        <v/>
      </c>
      <c r="H109" t="str">
        <f t="shared" si="8"/>
        <v/>
      </c>
      <c r="I109" t="str">
        <f t="shared" si="8"/>
        <v/>
      </c>
      <c r="J109" t="str">
        <f t="shared" si="8"/>
        <v/>
      </c>
      <c r="K109" t="str">
        <f t="shared" si="8"/>
        <v/>
      </c>
      <c r="L109" t="str">
        <f t="shared" si="8"/>
        <v/>
      </c>
      <c r="M109" t="str">
        <f t="shared" si="8"/>
        <v/>
      </c>
    </row>
    <row r="110" spans="1:13" hidden="1" outlineLevel="1" x14ac:dyDescent="0.15">
      <c r="A110" s="52" t="str">
        <f t="shared" si="7"/>
        <v>社会生活機能</v>
      </c>
      <c r="B110" s="52" t="str">
        <f t="shared" si="7"/>
        <v>問25</v>
      </c>
      <c r="D110" t="str">
        <f t="shared" si="8"/>
        <v/>
      </c>
      <c r="E110" t="str">
        <f t="shared" si="8"/>
        <v/>
      </c>
      <c r="F110" t="str">
        <f t="shared" si="8"/>
        <v/>
      </c>
      <c r="G110" t="str">
        <f t="shared" si="8"/>
        <v/>
      </c>
      <c r="H110" t="str">
        <f t="shared" si="8"/>
        <v/>
      </c>
      <c r="I110" t="str">
        <f t="shared" si="8"/>
        <v/>
      </c>
      <c r="J110" t="str">
        <f t="shared" si="8"/>
        <v/>
      </c>
      <c r="K110" t="str">
        <f t="shared" si="8"/>
        <v/>
      </c>
      <c r="L110" t="str">
        <f t="shared" si="8"/>
        <v/>
      </c>
      <c r="M110" t="str">
        <f t="shared" si="8"/>
        <v/>
      </c>
    </row>
    <row r="111" spans="1:13" hidden="1" outlineLevel="1" x14ac:dyDescent="0.15">
      <c r="A111" s="52" t="str">
        <f t="shared" si="7"/>
        <v>社会生活機能</v>
      </c>
      <c r="B111" s="52" t="str">
        <f t="shared" si="7"/>
        <v>問26</v>
      </c>
      <c r="D111" t="str">
        <f t="shared" si="8"/>
        <v/>
      </c>
      <c r="E111" t="str">
        <f t="shared" si="8"/>
        <v/>
      </c>
      <c r="F111" t="str">
        <f t="shared" si="8"/>
        <v/>
      </c>
      <c r="G111" t="str">
        <f t="shared" si="8"/>
        <v/>
      </c>
      <c r="H111" t="str">
        <f t="shared" si="8"/>
        <v/>
      </c>
      <c r="I111" t="str">
        <f t="shared" si="8"/>
        <v/>
      </c>
      <c r="J111" t="str">
        <f t="shared" si="8"/>
        <v/>
      </c>
      <c r="K111" t="str">
        <f t="shared" si="8"/>
        <v/>
      </c>
      <c r="L111" t="str">
        <f t="shared" si="8"/>
        <v/>
      </c>
      <c r="M111" t="str">
        <f t="shared" si="8"/>
        <v/>
      </c>
    </row>
    <row r="112" spans="1:13" hidden="1" outlineLevel="1" x14ac:dyDescent="0.15">
      <c r="A112" s="52" t="str">
        <f t="shared" si="7"/>
        <v>社会生活機能</v>
      </c>
      <c r="B112" s="52" t="str">
        <f t="shared" si="7"/>
        <v>問27</v>
      </c>
      <c r="D112" t="str">
        <f t="shared" si="8"/>
        <v/>
      </c>
      <c r="E112" t="str">
        <f t="shared" si="8"/>
        <v/>
      </c>
      <c r="F112" t="str">
        <f t="shared" si="8"/>
        <v/>
      </c>
      <c r="G112" t="str">
        <f t="shared" si="8"/>
        <v/>
      </c>
      <c r="H112" t="str">
        <f t="shared" si="8"/>
        <v/>
      </c>
      <c r="I112" t="str">
        <f t="shared" si="8"/>
        <v/>
      </c>
      <c r="J112" t="str">
        <f t="shared" si="8"/>
        <v/>
      </c>
      <c r="K112" t="str">
        <f t="shared" si="8"/>
        <v/>
      </c>
      <c r="L112" t="str">
        <f t="shared" si="8"/>
        <v/>
      </c>
      <c r="M112" t="str">
        <f t="shared" si="8"/>
        <v/>
      </c>
    </row>
    <row r="113" spans="1:13" hidden="1" outlineLevel="1" x14ac:dyDescent="0.15">
      <c r="A113" s="52" t="str">
        <f t="shared" si="7"/>
        <v>社会生活機能</v>
      </c>
      <c r="B113" s="52" t="str">
        <f t="shared" si="7"/>
        <v>問28</v>
      </c>
      <c r="D113" t="str">
        <f t="shared" si="8"/>
        <v/>
      </c>
      <c r="E113" t="str">
        <f t="shared" si="8"/>
        <v/>
      </c>
      <c r="F113" t="str">
        <f t="shared" si="8"/>
        <v/>
      </c>
      <c r="G113" t="str">
        <f t="shared" si="8"/>
        <v/>
      </c>
      <c r="H113" t="str">
        <f t="shared" si="8"/>
        <v/>
      </c>
      <c r="I113" t="str">
        <f t="shared" si="8"/>
        <v/>
      </c>
      <c r="J113" t="str">
        <f t="shared" si="8"/>
        <v/>
      </c>
      <c r="K113" t="str">
        <f t="shared" si="8"/>
        <v/>
      </c>
      <c r="L113" t="str">
        <f t="shared" si="8"/>
        <v/>
      </c>
      <c r="M113" t="str">
        <f t="shared" si="8"/>
        <v/>
      </c>
    </row>
    <row r="114" spans="1:13" hidden="1" outlineLevel="1" x14ac:dyDescent="0.15">
      <c r="A114" s="52" t="str">
        <f t="shared" si="7"/>
        <v>全体的健康感</v>
      </c>
      <c r="B114" s="52" t="str">
        <f t="shared" si="7"/>
        <v>問29</v>
      </c>
      <c r="D114" t="str">
        <f t="shared" si="8"/>
        <v/>
      </c>
      <c r="E114" t="str">
        <f t="shared" si="8"/>
        <v/>
      </c>
      <c r="F114" t="str">
        <f t="shared" si="8"/>
        <v/>
      </c>
      <c r="G114" t="str">
        <f t="shared" si="8"/>
        <v/>
      </c>
      <c r="H114" t="str">
        <f t="shared" si="8"/>
        <v/>
      </c>
      <c r="I114" t="str">
        <f t="shared" si="8"/>
        <v/>
      </c>
      <c r="J114" t="str">
        <f t="shared" si="8"/>
        <v/>
      </c>
      <c r="K114" t="str">
        <f t="shared" si="8"/>
        <v/>
      </c>
      <c r="L114" t="str">
        <f t="shared" si="8"/>
        <v/>
      </c>
      <c r="M114" t="str">
        <f t="shared" si="8"/>
        <v/>
      </c>
    </row>
    <row r="115" spans="1:13" hidden="1" outlineLevel="1" x14ac:dyDescent="0.15">
      <c r="A115" s="52" t="str">
        <f t="shared" si="7"/>
        <v>全体的健康感</v>
      </c>
      <c r="B115" s="52" t="str">
        <f t="shared" si="7"/>
        <v>問30</v>
      </c>
      <c r="D115" t="str">
        <f t="shared" si="8"/>
        <v/>
      </c>
      <c r="E115" t="str">
        <f t="shared" si="8"/>
        <v/>
      </c>
      <c r="F115" t="str">
        <f t="shared" si="8"/>
        <v/>
      </c>
      <c r="G115" t="str">
        <f t="shared" si="8"/>
        <v/>
      </c>
      <c r="H115" t="str">
        <f t="shared" si="8"/>
        <v/>
      </c>
      <c r="I115" t="str">
        <f t="shared" si="8"/>
        <v/>
      </c>
      <c r="J115" t="str">
        <f t="shared" si="8"/>
        <v/>
      </c>
      <c r="K115" t="str">
        <f t="shared" si="8"/>
        <v/>
      </c>
      <c r="L115" t="str">
        <f t="shared" si="8"/>
        <v/>
      </c>
      <c r="M115" t="str">
        <f t="shared" si="8"/>
        <v/>
      </c>
    </row>
    <row r="116" spans="1:13" hidden="1" outlineLevel="1" x14ac:dyDescent="0.15">
      <c r="A116" s="52" t="str">
        <f t="shared" si="7"/>
        <v>全体的健康感</v>
      </c>
      <c r="B116" s="52" t="str">
        <f t="shared" si="7"/>
        <v>問31</v>
      </c>
      <c r="D116" t="str">
        <f t="shared" si="8"/>
        <v/>
      </c>
      <c r="E116" t="str">
        <f t="shared" si="8"/>
        <v/>
      </c>
      <c r="F116" t="str">
        <f t="shared" si="8"/>
        <v/>
      </c>
      <c r="G116" t="str">
        <f t="shared" si="8"/>
        <v/>
      </c>
      <c r="H116" t="str">
        <f t="shared" si="8"/>
        <v/>
      </c>
      <c r="I116" t="str">
        <f t="shared" si="8"/>
        <v/>
      </c>
      <c r="J116" t="str">
        <f t="shared" si="8"/>
        <v/>
      </c>
      <c r="K116" t="str">
        <f t="shared" si="8"/>
        <v/>
      </c>
      <c r="L116" t="str">
        <f t="shared" si="8"/>
        <v/>
      </c>
      <c r="M116" t="str">
        <f t="shared" si="8"/>
        <v/>
      </c>
    </row>
    <row r="117" spans="1:13" hidden="1" outlineLevel="1" x14ac:dyDescent="0.15">
      <c r="A117" s="52" t="str">
        <f t="shared" si="7"/>
        <v>全体的健康感</v>
      </c>
      <c r="B117" s="52" t="str">
        <f t="shared" si="7"/>
        <v>問32</v>
      </c>
      <c r="D117" t="str">
        <f t="shared" si="8"/>
        <v/>
      </c>
      <c r="E117" t="str">
        <f t="shared" si="8"/>
        <v/>
      </c>
      <c r="F117" t="str">
        <f t="shared" si="8"/>
        <v/>
      </c>
      <c r="G117" t="str">
        <f t="shared" si="8"/>
        <v/>
      </c>
      <c r="H117" t="str">
        <f t="shared" si="8"/>
        <v/>
      </c>
      <c r="I117" t="str">
        <f t="shared" si="8"/>
        <v/>
      </c>
      <c r="J117" t="str">
        <f t="shared" si="8"/>
        <v/>
      </c>
      <c r="K117" t="str">
        <f t="shared" si="8"/>
        <v/>
      </c>
      <c r="L117" t="str">
        <f t="shared" si="8"/>
        <v/>
      </c>
      <c r="M117" t="str">
        <f t="shared" si="8"/>
        <v/>
      </c>
    </row>
    <row r="118" spans="1:13" hidden="1" outlineLevel="1" x14ac:dyDescent="0.15">
      <c r="A118" s="52" t="str">
        <f t="shared" si="7"/>
        <v>全体的健康感</v>
      </c>
      <c r="B118" s="52" t="str">
        <f t="shared" si="7"/>
        <v>問33</v>
      </c>
      <c r="D118" t="str">
        <f t="shared" si="8"/>
        <v/>
      </c>
      <c r="E118" t="str">
        <f t="shared" si="8"/>
        <v/>
      </c>
      <c r="F118" t="str">
        <f t="shared" si="8"/>
        <v/>
      </c>
      <c r="G118" t="str">
        <f t="shared" si="8"/>
        <v/>
      </c>
      <c r="H118" t="str">
        <f t="shared" si="8"/>
        <v/>
      </c>
      <c r="I118" t="str">
        <f t="shared" si="8"/>
        <v/>
      </c>
      <c r="J118" t="str">
        <f t="shared" si="8"/>
        <v/>
      </c>
      <c r="K118" t="str">
        <f t="shared" si="8"/>
        <v/>
      </c>
      <c r="L118" t="str">
        <f t="shared" si="8"/>
        <v/>
      </c>
      <c r="M118" t="str">
        <f t="shared" si="8"/>
        <v/>
      </c>
    </row>
    <row r="119" spans="1:13" hidden="1" outlineLevel="1" x14ac:dyDescent="0.15">
      <c r="A119" s="52" t="str">
        <f t="shared" ref="A119:B134" si="9">IF(A39="","",A39)</f>
        <v>靴関連</v>
      </c>
      <c r="B119" s="52" t="str">
        <f t="shared" si="9"/>
        <v>問34</v>
      </c>
      <c r="D119" t="str">
        <f t="shared" si="8"/>
        <v/>
      </c>
      <c r="E119" t="str">
        <f t="shared" si="8"/>
        <v/>
      </c>
      <c r="F119" t="str">
        <f t="shared" si="8"/>
        <v/>
      </c>
      <c r="G119" t="str">
        <f t="shared" si="8"/>
        <v/>
      </c>
      <c r="H119" t="str">
        <f t="shared" si="8"/>
        <v/>
      </c>
      <c r="I119" t="str">
        <f t="shared" si="8"/>
        <v/>
      </c>
      <c r="J119" t="str">
        <f t="shared" si="8"/>
        <v/>
      </c>
      <c r="K119" t="str">
        <f t="shared" si="8"/>
        <v/>
      </c>
      <c r="L119" t="str">
        <f t="shared" si="8"/>
        <v/>
      </c>
      <c r="M119" t="str">
        <f t="shared" si="8"/>
        <v/>
      </c>
    </row>
    <row r="120" spans="1:13" hidden="1" outlineLevel="1" x14ac:dyDescent="0.15">
      <c r="A120" s="52" t="str">
        <f t="shared" si="9"/>
        <v>スポーツ（選択項目）</v>
      </c>
      <c r="B120" s="52" t="str">
        <f t="shared" si="9"/>
        <v>問35</v>
      </c>
      <c r="D120" t="str">
        <f t="shared" si="8"/>
        <v/>
      </c>
      <c r="E120" t="str">
        <f t="shared" si="8"/>
        <v/>
      </c>
      <c r="F120" t="str">
        <f t="shared" si="8"/>
        <v/>
      </c>
      <c r="G120" t="str">
        <f t="shared" si="8"/>
        <v/>
      </c>
      <c r="H120" t="str">
        <f t="shared" si="8"/>
        <v/>
      </c>
      <c r="I120" t="str">
        <f t="shared" si="8"/>
        <v/>
      </c>
      <c r="J120" t="str">
        <f t="shared" si="8"/>
        <v/>
      </c>
      <c r="K120" t="str">
        <f t="shared" si="8"/>
        <v/>
      </c>
      <c r="L120" t="str">
        <f t="shared" si="8"/>
        <v/>
      </c>
      <c r="M120" t="str">
        <f t="shared" si="8"/>
        <v/>
      </c>
    </row>
    <row r="121" spans="1:13" hidden="1" outlineLevel="1" x14ac:dyDescent="0.15">
      <c r="A121" s="52" t="str">
        <f t="shared" si="9"/>
        <v>スポーツ（選択項目）</v>
      </c>
      <c r="B121" s="52" t="str">
        <f t="shared" si="9"/>
        <v>問36</v>
      </c>
      <c r="D121" t="str">
        <f t="shared" ref="D121:M127" si="10">IF(D41="","",D41)</f>
        <v/>
      </c>
      <c r="E121" t="str">
        <f t="shared" si="10"/>
        <v/>
      </c>
      <c r="F121" t="str">
        <f t="shared" si="10"/>
        <v/>
      </c>
      <c r="G121" t="str">
        <f t="shared" si="10"/>
        <v/>
      </c>
      <c r="H121" t="str">
        <f t="shared" si="10"/>
        <v/>
      </c>
      <c r="I121" t="str">
        <f t="shared" si="10"/>
        <v/>
      </c>
      <c r="J121" t="str">
        <f t="shared" si="10"/>
        <v/>
      </c>
      <c r="K121" t="str">
        <f t="shared" si="10"/>
        <v/>
      </c>
      <c r="L121" t="str">
        <f t="shared" si="10"/>
        <v/>
      </c>
      <c r="M121" t="str">
        <f t="shared" si="10"/>
        <v/>
      </c>
    </row>
    <row r="122" spans="1:13" hidden="1" outlineLevel="1" x14ac:dyDescent="0.15">
      <c r="A122" s="52" t="str">
        <f t="shared" si="9"/>
        <v>スポーツ（選択項目）</v>
      </c>
      <c r="B122" s="52" t="str">
        <f t="shared" si="9"/>
        <v>問37</v>
      </c>
      <c r="D122" t="str">
        <f t="shared" si="10"/>
        <v/>
      </c>
      <c r="E122" t="str">
        <f t="shared" si="10"/>
        <v/>
      </c>
      <c r="F122" t="str">
        <f t="shared" si="10"/>
        <v/>
      </c>
      <c r="G122" t="str">
        <f t="shared" si="10"/>
        <v/>
      </c>
      <c r="H122" t="str">
        <f t="shared" si="10"/>
        <v/>
      </c>
      <c r="I122" t="str">
        <f t="shared" si="10"/>
        <v/>
      </c>
      <c r="J122" t="str">
        <f t="shared" si="10"/>
        <v/>
      </c>
      <c r="K122" t="str">
        <f t="shared" si="10"/>
        <v/>
      </c>
      <c r="L122" t="str">
        <f t="shared" si="10"/>
        <v/>
      </c>
      <c r="M122" t="str">
        <f t="shared" si="10"/>
        <v/>
      </c>
    </row>
    <row r="123" spans="1:13" hidden="1" outlineLevel="1" x14ac:dyDescent="0.15">
      <c r="A123" s="52" t="str">
        <f t="shared" si="9"/>
        <v>スポーツ（選択項目）</v>
      </c>
      <c r="B123" s="52" t="str">
        <f t="shared" si="9"/>
        <v>問38</v>
      </c>
      <c r="D123" t="str">
        <f t="shared" si="10"/>
        <v/>
      </c>
      <c r="E123" t="str">
        <f t="shared" si="10"/>
        <v/>
      </c>
      <c r="F123" t="str">
        <f t="shared" si="10"/>
        <v/>
      </c>
      <c r="G123" t="str">
        <f t="shared" si="10"/>
        <v/>
      </c>
      <c r="H123" t="str">
        <f t="shared" si="10"/>
        <v/>
      </c>
      <c r="I123" t="str">
        <f t="shared" si="10"/>
        <v/>
      </c>
      <c r="J123" t="str">
        <f t="shared" si="10"/>
        <v/>
      </c>
      <c r="K123" t="str">
        <f t="shared" si="10"/>
        <v/>
      </c>
      <c r="L123" t="str">
        <f t="shared" si="10"/>
        <v/>
      </c>
      <c r="M123" t="str">
        <f t="shared" si="10"/>
        <v/>
      </c>
    </row>
    <row r="124" spans="1:13" hidden="1" outlineLevel="1" x14ac:dyDescent="0.15">
      <c r="A124" s="52" t="str">
        <f t="shared" si="9"/>
        <v>スポーツ（選択項目）</v>
      </c>
      <c r="B124" s="52" t="str">
        <f t="shared" si="9"/>
        <v>問39</v>
      </c>
      <c r="D124" t="str">
        <f t="shared" si="10"/>
        <v/>
      </c>
      <c r="E124" t="str">
        <f t="shared" si="10"/>
        <v/>
      </c>
      <c r="F124" t="str">
        <f t="shared" si="10"/>
        <v/>
      </c>
      <c r="G124" t="str">
        <f t="shared" si="10"/>
        <v/>
      </c>
      <c r="H124" t="str">
        <f t="shared" si="10"/>
        <v/>
      </c>
      <c r="I124" t="str">
        <f t="shared" si="10"/>
        <v/>
      </c>
      <c r="J124" t="str">
        <f t="shared" si="10"/>
        <v/>
      </c>
      <c r="K124" t="str">
        <f t="shared" si="10"/>
        <v/>
      </c>
      <c r="L124" t="str">
        <f t="shared" si="10"/>
        <v/>
      </c>
      <c r="M124" t="str">
        <f t="shared" si="10"/>
        <v/>
      </c>
    </row>
    <row r="125" spans="1:13" hidden="1" outlineLevel="1" x14ac:dyDescent="0.15">
      <c r="A125" s="52" t="str">
        <f t="shared" si="9"/>
        <v>スポーツ（選択項目）</v>
      </c>
      <c r="B125" s="52" t="str">
        <f t="shared" si="9"/>
        <v>問40</v>
      </c>
      <c r="D125" t="str">
        <f t="shared" si="10"/>
        <v/>
      </c>
      <c r="E125" t="str">
        <f t="shared" si="10"/>
        <v/>
      </c>
      <c r="F125" t="str">
        <f t="shared" si="10"/>
        <v/>
      </c>
      <c r="G125" t="str">
        <f t="shared" si="10"/>
        <v/>
      </c>
      <c r="H125" t="str">
        <f t="shared" si="10"/>
        <v/>
      </c>
      <c r="I125" t="str">
        <f t="shared" si="10"/>
        <v/>
      </c>
      <c r="J125" t="str">
        <f t="shared" si="10"/>
        <v/>
      </c>
      <c r="K125" t="str">
        <f t="shared" si="10"/>
        <v/>
      </c>
      <c r="L125" t="str">
        <f t="shared" si="10"/>
        <v/>
      </c>
      <c r="M125" t="str">
        <f t="shared" si="10"/>
        <v/>
      </c>
    </row>
    <row r="126" spans="1:13" hidden="1" outlineLevel="1" x14ac:dyDescent="0.15">
      <c r="A126" s="52" t="str">
        <f t="shared" si="9"/>
        <v>スポーツ（選択項目）</v>
      </c>
      <c r="B126" s="52" t="str">
        <f t="shared" si="9"/>
        <v>問41</v>
      </c>
      <c r="D126" t="str">
        <f t="shared" si="10"/>
        <v/>
      </c>
      <c r="E126" t="str">
        <f t="shared" si="10"/>
        <v/>
      </c>
      <c r="F126" t="str">
        <f t="shared" si="10"/>
        <v/>
      </c>
      <c r="G126" t="str">
        <f t="shared" si="10"/>
        <v/>
      </c>
      <c r="H126" t="str">
        <f t="shared" si="10"/>
        <v/>
      </c>
      <c r="I126" t="str">
        <f t="shared" si="10"/>
        <v/>
      </c>
      <c r="J126" t="str">
        <f t="shared" si="10"/>
        <v/>
      </c>
      <c r="K126" t="str">
        <f t="shared" si="10"/>
        <v/>
      </c>
      <c r="L126" t="str">
        <f t="shared" si="10"/>
        <v/>
      </c>
      <c r="M126" t="str">
        <f t="shared" si="10"/>
        <v/>
      </c>
    </row>
    <row r="127" spans="1:13" hidden="1" outlineLevel="1" x14ac:dyDescent="0.15">
      <c r="A127" s="52" t="str">
        <f t="shared" si="9"/>
        <v>スポーツ（選択項目）</v>
      </c>
      <c r="B127" s="52" t="str">
        <f t="shared" si="9"/>
        <v>問42</v>
      </c>
      <c r="D127" t="str">
        <f t="shared" si="10"/>
        <v/>
      </c>
      <c r="E127" t="str">
        <f t="shared" si="10"/>
        <v/>
      </c>
      <c r="F127" t="str">
        <f t="shared" si="10"/>
        <v/>
      </c>
      <c r="G127" t="str">
        <f t="shared" si="10"/>
        <v/>
      </c>
      <c r="H127" t="str">
        <f t="shared" si="10"/>
        <v/>
      </c>
      <c r="I127" t="str">
        <f t="shared" si="10"/>
        <v/>
      </c>
      <c r="J127" t="str">
        <f t="shared" si="10"/>
        <v/>
      </c>
      <c r="K127" t="str">
        <f t="shared" si="10"/>
        <v/>
      </c>
      <c r="L127" t="str">
        <f t="shared" si="10"/>
        <v/>
      </c>
      <c r="M127" t="str">
        <f t="shared" si="10"/>
        <v/>
      </c>
    </row>
    <row r="128" spans="1:13" hidden="1" outlineLevel="1" x14ac:dyDescent="0.15">
      <c r="A128" s="52" t="str">
        <f t="shared" si="9"/>
        <v>スポーツ（選択項目）</v>
      </c>
      <c r="B128" s="52" t="str">
        <f t="shared" si="9"/>
        <v>問43</v>
      </c>
      <c r="D128" t="str">
        <f>IF(D48="","",D48*0.4)</f>
        <v/>
      </c>
      <c r="E128" t="str">
        <f t="shared" ref="E128:M128" si="11">IF(E48="","",E48*0.4)</f>
        <v/>
      </c>
      <c r="F128" t="str">
        <f t="shared" si="11"/>
        <v/>
      </c>
      <c r="G128" t="str">
        <f t="shared" si="11"/>
        <v/>
      </c>
      <c r="H128" t="str">
        <f t="shared" si="11"/>
        <v/>
      </c>
      <c r="I128" t="str">
        <f t="shared" si="11"/>
        <v/>
      </c>
      <c r="J128" t="str">
        <f t="shared" si="11"/>
        <v/>
      </c>
      <c r="K128" t="str">
        <f t="shared" si="11"/>
        <v/>
      </c>
      <c r="L128" t="str">
        <f t="shared" si="11"/>
        <v/>
      </c>
      <c r="M128" t="str">
        <f t="shared" si="11"/>
        <v/>
      </c>
    </row>
    <row r="129" spans="1:13" hidden="1" outlineLevel="1" x14ac:dyDescent="0.15">
      <c r="A129" s="52" t="str">
        <f t="shared" si="9"/>
        <v/>
      </c>
      <c r="B129" s="52" t="str">
        <f t="shared" si="9"/>
        <v/>
      </c>
    </row>
    <row r="130" spans="1:13" hidden="1" outlineLevel="1" x14ac:dyDescent="0.15">
      <c r="A130" s="52" t="str">
        <f t="shared" si="9"/>
        <v/>
      </c>
      <c r="B130" s="52" t="str">
        <f t="shared" si="9"/>
        <v/>
      </c>
    </row>
    <row r="131" spans="1:13" hidden="1" outlineLevel="1" x14ac:dyDescent="0.15">
      <c r="A131" s="52" t="str">
        <f t="shared" si="9"/>
        <v/>
      </c>
      <c r="B131" s="52" t="str">
        <f t="shared" si="9"/>
        <v/>
      </c>
    </row>
    <row r="132" spans="1:13" hidden="1" outlineLevel="1" x14ac:dyDescent="0.15">
      <c r="A132" s="52" t="str">
        <f t="shared" si="9"/>
        <v/>
      </c>
      <c r="B132" s="52" t="str">
        <f t="shared" si="9"/>
        <v/>
      </c>
    </row>
    <row r="133" spans="1:13" hidden="1" outlineLevel="1" x14ac:dyDescent="0.15">
      <c r="A133" s="52" t="str">
        <f t="shared" si="9"/>
        <v/>
      </c>
      <c r="B133" s="52" t="str">
        <f t="shared" si="9"/>
        <v/>
      </c>
    </row>
    <row r="134" spans="1:13" hidden="1" outlineLevel="1" x14ac:dyDescent="0.15">
      <c r="A134" s="52" t="str">
        <f t="shared" si="9"/>
        <v/>
      </c>
      <c r="B134" s="52" t="str">
        <f t="shared" si="9"/>
        <v/>
      </c>
    </row>
    <row r="135" spans="1:13" hidden="1" outlineLevel="1" x14ac:dyDescent="0.15">
      <c r="A135" s="52" t="str">
        <f t="shared" ref="A135:B143" si="12">IF(A55="","",A55)</f>
        <v/>
      </c>
      <c r="B135" s="52" t="str">
        <f t="shared" si="12"/>
        <v/>
      </c>
    </row>
    <row r="136" spans="1:13" hidden="1" outlineLevel="1" x14ac:dyDescent="0.15">
      <c r="A136" s="52" t="str">
        <f t="shared" si="12"/>
        <v/>
      </c>
      <c r="B136" s="52" t="str">
        <f t="shared" si="12"/>
        <v/>
      </c>
    </row>
    <row r="137" spans="1:13" hidden="1" outlineLevel="1" x14ac:dyDescent="0.15">
      <c r="A137" s="52" t="str">
        <f t="shared" si="12"/>
        <v/>
      </c>
      <c r="B137" s="52" t="str">
        <f t="shared" si="12"/>
        <v/>
      </c>
    </row>
    <row r="138" spans="1:13" hidden="1" outlineLevel="1" x14ac:dyDescent="0.15">
      <c r="A138" s="52" t="str">
        <f t="shared" si="12"/>
        <v/>
      </c>
      <c r="B138" s="52" t="str">
        <f t="shared" si="12"/>
        <v/>
      </c>
    </row>
    <row r="139" spans="1:13" hidden="1" outlineLevel="1" x14ac:dyDescent="0.15">
      <c r="A139" s="52" t="str">
        <f t="shared" si="12"/>
        <v/>
      </c>
      <c r="B139" s="52" t="str">
        <f t="shared" si="12"/>
        <v/>
      </c>
    </row>
    <row r="140" spans="1:13" hidden="1" outlineLevel="1" x14ac:dyDescent="0.15">
      <c r="A140" s="52" t="str">
        <f t="shared" si="12"/>
        <v/>
      </c>
      <c r="B140" s="52" t="str">
        <f t="shared" si="12"/>
        <v/>
      </c>
    </row>
    <row r="141" spans="1:13" hidden="1" outlineLevel="1" x14ac:dyDescent="0.15">
      <c r="A141" s="52" t="str">
        <f t="shared" si="12"/>
        <v/>
      </c>
      <c r="B141" s="52" t="str">
        <f t="shared" si="12"/>
        <v/>
      </c>
    </row>
    <row r="142" spans="1:13" hidden="1" outlineLevel="1" x14ac:dyDescent="0.15">
      <c r="A142" s="52" t="str">
        <f t="shared" si="12"/>
        <v/>
      </c>
      <c r="B142" s="52" t="str">
        <f t="shared" si="12"/>
        <v/>
      </c>
    </row>
    <row r="143" spans="1:13" hidden="1" outlineLevel="1" x14ac:dyDescent="0.15">
      <c r="A143" s="69" t="str">
        <f t="shared" si="12"/>
        <v/>
      </c>
      <c r="B143" s="69" t="str">
        <f t="shared" si="12"/>
        <v/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</row>
    <row r="144" spans="1:13" collapsed="1" x14ac:dyDescent="0.15"/>
    <row r="145" spans="1:13" hidden="1" outlineLevel="1" x14ac:dyDescent="0.15">
      <c r="A145" s="52" t="s">
        <v>177</v>
      </c>
    </row>
    <row r="146" spans="1:13" hidden="1" outlineLevel="1" x14ac:dyDescent="0.15">
      <c r="A146" s="64" t="str">
        <f>A156</f>
        <v>下位尺度</v>
      </c>
      <c r="B146" s="65"/>
      <c r="C146" s="63"/>
      <c r="D146" s="82">
        <f>D156</f>
        <v>1</v>
      </c>
      <c r="E146" s="82">
        <f t="shared" ref="E146:M146" si="13">E156</f>
        <v>2</v>
      </c>
      <c r="F146" s="82">
        <f t="shared" si="13"/>
        <v>3</v>
      </c>
      <c r="G146" s="82">
        <f t="shared" si="13"/>
        <v>4</v>
      </c>
      <c r="H146" s="82">
        <f t="shared" si="13"/>
        <v>5</v>
      </c>
      <c r="I146" s="82">
        <f t="shared" si="13"/>
        <v>6</v>
      </c>
      <c r="J146" s="82">
        <f t="shared" si="13"/>
        <v>7</v>
      </c>
      <c r="K146" s="82">
        <f t="shared" si="13"/>
        <v>8</v>
      </c>
      <c r="L146" s="82">
        <f t="shared" si="13"/>
        <v>9</v>
      </c>
      <c r="M146" s="82">
        <f t="shared" si="13"/>
        <v>10</v>
      </c>
    </row>
    <row r="147" spans="1:13" ht="22.5" hidden="1" outlineLevel="1" x14ac:dyDescent="0.15">
      <c r="A147" s="83" t="s">
        <v>166</v>
      </c>
      <c r="B147" s="71"/>
      <c r="C147" s="72"/>
      <c r="D147" s="6" t="str">
        <f>D157</f>
        <v/>
      </c>
      <c r="E147" s="6" t="str">
        <f t="shared" ref="E147:M147" si="14">E157</f>
        <v/>
      </c>
      <c r="F147" s="6" t="str">
        <f t="shared" si="14"/>
        <v/>
      </c>
      <c r="G147" s="6" t="str">
        <f t="shared" si="14"/>
        <v/>
      </c>
      <c r="H147" s="6" t="str">
        <f t="shared" si="14"/>
        <v/>
      </c>
      <c r="I147" s="6" t="str">
        <f t="shared" si="14"/>
        <v/>
      </c>
      <c r="J147" s="6" t="str">
        <f t="shared" si="14"/>
        <v/>
      </c>
      <c r="K147" s="6" t="str">
        <f t="shared" si="14"/>
        <v/>
      </c>
      <c r="L147" s="6" t="str">
        <f t="shared" si="14"/>
        <v/>
      </c>
      <c r="M147" s="6" t="str">
        <f t="shared" si="14"/>
        <v/>
      </c>
    </row>
    <row r="148" spans="1:13" ht="22.5" hidden="1" outlineLevel="1" x14ac:dyDescent="0.15">
      <c r="A148" s="86" t="s">
        <v>167</v>
      </c>
      <c r="B148" s="71"/>
      <c r="C148" s="72"/>
      <c r="D148" s="6" t="str">
        <f>D159</f>
        <v/>
      </c>
      <c r="E148" s="6" t="str">
        <f t="shared" ref="E148:M148" si="15">E159</f>
        <v/>
      </c>
      <c r="F148" s="6" t="str">
        <f t="shared" si="15"/>
        <v/>
      </c>
      <c r="G148" s="6" t="str">
        <f t="shared" si="15"/>
        <v/>
      </c>
      <c r="H148" s="6" t="str">
        <f t="shared" si="15"/>
        <v/>
      </c>
      <c r="I148" s="6" t="str">
        <f t="shared" si="15"/>
        <v/>
      </c>
      <c r="J148" s="6" t="str">
        <f t="shared" si="15"/>
        <v/>
      </c>
      <c r="K148" s="6" t="str">
        <f t="shared" si="15"/>
        <v/>
      </c>
      <c r="L148" s="6" t="str">
        <f t="shared" si="15"/>
        <v/>
      </c>
      <c r="M148" s="6" t="str">
        <f t="shared" si="15"/>
        <v/>
      </c>
    </row>
    <row r="149" spans="1:13" hidden="1" outlineLevel="1" x14ac:dyDescent="0.15">
      <c r="A149" s="84" t="s">
        <v>47</v>
      </c>
      <c r="B149" s="71"/>
      <c r="C149" s="72"/>
      <c r="D149" s="6" t="str">
        <f>D160</f>
        <v/>
      </c>
      <c r="E149" s="6" t="str">
        <f t="shared" ref="E149:M149" si="16">E160</f>
        <v/>
      </c>
      <c r="F149" s="6" t="str">
        <f t="shared" si="16"/>
        <v/>
      </c>
      <c r="G149" s="6" t="str">
        <f t="shared" si="16"/>
        <v/>
      </c>
      <c r="H149" s="6" t="str">
        <f t="shared" si="16"/>
        <v/>
      </c>
      <c r="I149" s="6" t="str">
        <f t="shared" si="16"/>
        <v/>
      </c>
      <c r="J149" s="6" t="str">
        <f t="shared" si="16"/>
        <v/>
      </c>
      <c r="K149" s="6" t="str">
        <f t="shared" si="16"/>
        <v/>
      </c>
      <c r="L149" s="6" t="str">
        <f t="shared" si="16"/>
        <v/>
      </c>
      <c r="M149" s="6" t="str">
        <f t="shared" si="16"/>
        <v/>
      </c>
    </row>
    <row r="150" spans="1:13" ht="22.5" hidden="1" outlineLevel="1" x14ac:dyDescent="0.15">
      <c r="A150" s="85" t="s">
        <v>150</v>
      </c>
      <c r="B150" s="71"/>
      <c r="C150" s="72"/>
      <c r="D150" s="6" t="str">
        <f>D161</f>
        <v/>
      </c>
      <c r="E150" s="6" t="str">
        <f t="shared" ref="E150:M150" si="17">E161</f>
        <v/>
      </c>
      <c r="F150" s="6" t="str">
        <f t="shared" si="17"/>
        <v/>
      </c>
      <c r="G150" s="6" t="str">
        <f t="shared" si="17"/>
        <v/>
      </c>
      <c r="H150" s="6" t="str">
        <f t="shared" si="17"/>
        <v/>
      </c>
      <c r="I150" s="6" t="str">
        <f t="shared" si="17"/>
        <v/>
      </c>
      <c r="J150" s="6" t="str">
        <f t="shared" si="17"/>
        <v/>
      </c>
      <c r="K150" s="6" t="str">
        <f t="shared" si="17"/>
        <v/>
      </c>
      <c r="L150" s="6" t="str">
        <f t="shared" si="17"/>
        <v/>
      </c>
      <c r="M150" s="6" t="str">
        <f t="shared" si="17"/>
        <v/>
      </c>
    </row>
    <row r="151" spans="1:13" ht="45" hidden="1" outlineLevel="1" x14ac:dyDescent="0.15">
      <c r="A151" s="85" t="s">
        <v>151</v>
      </c>
      <c r="B151" s="71"/>
      <c r="C151" s="72"/>
      <c r="D151" s="6" t="str">
        <f>D158</f>
        <v/>
      </c>
      <c r="E151" s="6" t="str">
        <f t="shared" ref="E151:M151" si="18">E158</f>
        <v/>
      </c>
      <c r="F151" s="6" t="str">
        <f t="shared" si="18"/>
        <v/>
      </c>
      <c r="G151" s="6" t="str">
        <f t="shared" si="18"/>
        <v/>
      </c>
      <c r="H151" s="6" t="str">
        <f t="shared" si="18"/>
        <v/>
      </c>
      <c r="I151" s="6" t="str">
        <f t="shared" si="18"/>
        <v/>
      </c>
      <c r="J151" s="6" t="str">
        <f t="shared" si="18"/>
        <v/>
      </c>
      <c r="K151" s="6" t="str">
        <f t="shared" si="18"/>
        <v/>
      </c>
      <c r="L151" s="6" t="str">
        <f t="shared" si="18"/>
        <v/>
      </c>
      <c r="M151" s="6" t="str">
        <f t="shared" si="18"/>
        <v/>
      </c>
    </row>
    <row r="152" spans="1:13" collapsed="1" x14ac:dyDescent="0.15"/>
    <row r="155" spans="1:13" x14ac:dyDescent="0.15">
      <c r="A155" s="52" t="s">
        <v>147</v>
      </c>
    </row>
    <row r="156" spans="1:13" x14ac:dyDescent="0.15">
      <c r="A156" s="64" t="str">
        <f>A4</f>
        <v>下位尺度</v>
      </c>
      <c r="B156" s="65"/>
      <c r="C156" s="63"/>
      <c r="D156" s="82">
        <f>D5</f>
        <v>1</v>
      </c>
      <c r="E156" s="82">
        <f t="shared" ref="E156:M156" si="19">E5</f>
        <v>2</v>
      </c>
      <c r="F156" s="82">
        <f t="shared" si="19"/>
        <v>3</v>
      </c>
      <c r="G156" s="82">
        <f t="shared" si="19"/>
        <v>4</v>
      </c>
      <c r="H156" s="82">
        <f t="shared" si="19"/>
        <v>5</v>
      </c>
      <c r="I156" s="82">
        <f t="shared" si="19"/>
        <v>6</v>
      </c>
      <c r="J156" s="82">
        <f t="shared" si="19"/>
        <v>7</v>
      </c>
      <c r="K156" s="82">
        <f t="shared" si="19"/>
        <v>8</v>
      </c>
      <c r="L156" s="82">
        <f t="shared" si="19"/>
        <v>9</v>
      </c>
      <c r="M156" s="82">
        <f t="shared" si="19"/>
        <v>10</v>
      </c>
    </row>
    <row r="157" spans="1:13" x14ac:dyDescent="0.15">
      <c r="A157" s="70" t="str">
        <f>設定シート!B5</f>
        <v>痛み・痛み関連</v>
      </c>
      <c r="B157" s="71"/>
      <c r="C157" s="72"/>
      <c r="D157" s="6" t="str">
        <f>IF(D$85="","",IF(SUMPRODUCT(($A$86:$A$143=$A157)*(D$86:D$143=""))&gt;0,"",SUMIF($A$86:$A$143,$A157,D$86:D$143)*25/設定シート!$R5))</f>
        <v/>
      </c>
      <c r="E157" s="6" t="str">
        <f>IF(E$85="","",IF(SUMPRODUCT(($A$86:$A$143=$A157)*(E$86:E$143=""))&gt;0,"",SUMIF($A$86:$A$143,$A157,E$86:E$143)*25/設定シート!$R5))</f>
        <v/>
      </c>
      <c r="F157" s="6" t="str">
        <f>IF(F$85="","",IF(SUMPRODUCT(($A$86:$A$143=$A157)*(F$86:F$143=""))&gt;0,"",SUMIF($A$86:$A$143,$A157,F$86:F$143)*25/設定シート!$R5))</f>
        <v/>
      </c>
      <c r="G157" s="6" t="str">
        <f>IF(G$85="","",IF(SUMPRODUCT(($A$86:$A$143=$A157)*(G$86:G$143=""))&gt;0,"",SUMIF($A$86:$A$143,$A157,G$86:G$143)*25/設定シート!$R5))</f>
        <v/>
      </c>
      <c r="H157" s="6" t="str">
        <f>IF(H$85="","",IF(SUMPRODUCT(($A$86:$A$143=$A157)*(H$86:H$143=""))&gt;0,"",SUMIF($A$86:$A$143,$A157,H$86:H$143)*25/設定シート!$R5))</f>
        <v/>
      </c>
      <c r="I157" s="6" t="str">
        <f>IF(I$85="","",IF(SUMPRODUCT(($A$86:$A$143=$A157)*(I$86:I$143=""))&gt;0,"",SUMIF($A$86:$A$143,$A157,I$86:I$143)*25/設定シート!$R5))</f>
        <v/>
      </c>
      <c r="J157" s="6" t="str">
        <f>IF(J$85="","",IF(SUMPRODUCT(($A$86:$A$143=$A157)*(J$86:J$143=""))&gt;0,"",SUMIF($A$86:$A$143,$A157,J$86:J$143)*25/設定シート!$R5))</f>
        <v/>
      </c>
      <c r="K157" s="6" t="str">
        <f>IF(K$85="","",IF(SUMPRODUCT(($A$86:$A$143=$A157)*(K$86:K$143=""))&gt;0,"",SUMIF($A$86:$A$143,$A157,K$86:K$143)*25/設定シート!$R5))</f>
        <v/>
      </c>
      <c r="L157" s="6" t="str">
        <f>IF(L$85="","",IF(SUMPRODUCT(($A$86:$A$143=$A157)*(L$86:L$143=""))&gt;0,"",SUMIF($A$86:$A$143,$A157,L$86:L$143)*25/設定シート!$R5))</f>
        <v/>
      </c>
      <c r="M157" s="6" t="str">
        <f>IF(M$85="","",IF(SUMPRODUCT(($A$86:$A$143=$A157)*(M$86:M$143=""))&gt;0,"",SUMIF($A$86:$A$143,$A157,M$86:M$143)*25/設定シート!$R5))</f>
        <v/>
      </c>
    </row>
    <row r="158" spans="1:13" x14ac:dyDescent="0.15">
      <c r="A158" s="70" t="str">
        <f>設定シート!B6</f>
        <v>身体機能・日常生活の状態</v>
      </c>
      <c r="B158" s="71"/>
      <c r="C158" s="72"/>
      <c r="D158" s="6" t="str">
        <f>IF(D$85="","",IF(SUMPRODUCT(($A$86:$A$143=$A158)*(D$86:D$143=""))&gt;0,"",SUMIF($A$86:$A$143,$A158,D$86:D$143)*25/設定シート!$R6))</f>
        <v/>
      </c>
      <c r="E158" s="6" t="str">
        <f>IF(E$85="","",IF(SUMPRODUCT(($A$86:$A$143=$A158)*(E$86:E$143=""))&gt;0,"",SUMIF($A$86:$A$143,$A158,E$86:E$143)*25/設定シート!$R6))</f>
        <v/>
      </c>
      <c r="F158" s="6" t="str">
        <f>IF(F$85="","",IF(SUMPRODUCT(($A$86:$A$143=$A158)*(F$86:F$143=""))&gt;0,"",SUMIF($A$86:$A$143,$A158,F$86:F$143)*25/設定シート!$R6))</f>
        <v/>
      </c>
      <c r="G158" s="6" t="str">
        <f>IF(G$85="","",IF(SUMPRODUCT(($A$86:$A$143=$A158)*(G$86:G$143=""))&gt;0,"",SUMIF($A$86:$A$143,$A158,G$86:G$143)*25/設定シート!$R6))</f>
        <v/>
      </c>
      <c r="H158" s="6" t="str">
        <f>IF(H$85="","",IF(SUMPRODUCT(($A$86:$A$143=$A158)*(H$86:H$143=""))&gt;0,"",SUMIF($A$86:$A$143,$A158,H$86:H$143)*25/設定シート!$R6))</f>
        <v/>
      </c>
      <c r="I158" s="6" t="str">
        <f>IF(I$85="","",IF(SUMPRODUCT(($A$86:$A$143=$A158)*(I$86:I$143=""))&gt;0,"",SUMIF($A$86:$A$143,$A158,I$86:I$143)*25/設定シート!$R6))</f>
        <v/>
      </c>
      <c r="J158" s="6" t="str">
        <f>IF(J$85="","",IF(SUMPRODUCT(($A$86:$A$143=$A158)*(J$86:J$143=""))&gt;0,"",SUMIF($A$86:$A$143,$A158,J$86:J$143)*25/設定シート!$R6))</f>
        <v/>
      </c>
      <c r="K158" s="6" t="str">
        <f>IF(K$85="","",IF(SUMPRODUCT(($A$86:$A$143=$A158)*(K$86:K$143=""))&gt;0,"",SUMIF($A$86:$A$143,$A158,K$86:K$143)*25/設定シート!$R6))</f>
        <v/>
      </c>
      <c r="L158" s="6" t="str">
        <f>IF(L$85="","",IF(SUMPRODUCT(($A$86:$A$143=$A158)*(L$86:L$143=""))&gt;0,"",SUMIF($A$86:$A$143,$A158,L$86:L$143)*25/設定シート!$R6))</f>
        <v/>
      </c>
      <c r="M158" s="6" t="str">
        <f>IF(M$85="","",IF(SUMPRODUCT(($A$86:$A$143=$A158)*(M$86:M$143=""))&gt;0,"",SUMIF($A$86:$A$143,$A158,M$86:M$143)*25/設定シート!$R6))</f>
        <v/>
      </c>
    </row>
    <row r="159" spans="1:13" x14ac:dyDescent="0.15">
      <c r="A159" s="70" t="str">
        <f>設定シート!B7</f>
        <v>社会生活機能</v>
      </c>
      <c r="B159" s="71"/>
      <c r="C159" s="72"/>
      <c r="D159" s="6" t="str">
        <f>IF(D$85="","",IF(SUMPRODUCT(($A$86:$A$143=$A159)*(D$86:D$143=""))&gt;0,"",SUMIF($A$86:$A$143,$A159,D$86:D$143)*25/設定シート!$R7))</f>
        <v/>
      </c>
      <c r="E159" s="6" t="str">
        <f>IF(E$85="","",IF(SUMPRODUCT(($A$86:$A$143=$A159)*(E$86:E$143=""))&gt;0,"",SUMIF($A$86:$A$143,$A159,E$86:E$143)*25/設定シート!$R7))</f>
        <v/>
      </c>
      <c r="F159" s="6" t="str">
        <f>IF(F$85="","",IF(SUMPRODUCT(($A$86:$A$143=$A159)*(F$86:F$143=""))&gt;0,"",SUMIF($A$86:$A$143,$A159,F$86:F$143)*25/設定シート!$R7))</f>
        <v/>
      </c>
      <c r="G159" s="6" t="str">
        <f>IF(G$85="","",IF(SUMPRODUCT(($A$86:$A$143=$A159)*(G$86:G$143=""))&gt;0,"",SUMIF($A$86:$A$143,$A159,G$86:G$143)*25/設定シート!$R7))</f>
        <v/>
      </c>
      <c r="H159" s="6" t="str">
        <f>IF(H$85="","",IF(SUMPRODUCT(($A$86:$A$143=$A159)*(H$86:H$143=""))&gt;0,"",SUMIF($A$86:$A$143,$A159,H$86:H$143)*25/設定シート!$R7))</f>
        <v/>
      </c>
      <c r="I159" s="6" t="str">
        <f>IF(I$85="","",IF(SUMPRODUCT(($A$86:$A$143=$A159)*(I$86:I$143=""))&gt;0,"",SUMIF($A$86:$A$143,$A159,I$86:I$143)*25/設定シート!$R7))</f>
        <v/>
      </c>
      <c r="J159" s="6" t="str">
        <f>IF(J$85="","",IF(SUMPRODUCT(($A$86:$A$143=$A159)*(J$86:J$143=""))&gt;0,"",SUMIF($A$86:$A$143,$A159,J$86:J$143)*25/設定シート!$R7))</f>
        <v/>
      </c>
      <c r="K159" s="6" t="str">
        <f>IF(K$85="","",IF(SUMPRODUCT(($A$86:$A$143=$A159)*(K$86:K$143=""))&gt;0,"",SUMIF($A$86:$A$143,$A159,K$86:K$143)*25/設定シート!$R7))</f>
        <v/>
      </c>
      <c r="L159" s="6" t="str">
        <f>IF(L$85="","",IF(SUMPRODUCT(($A$86:$A$143=$A159)*(L$86:L$143=""))&gt;0,"",SUMIF($A$86:$A$143,$A159,L$86:L$143)*25/設定シート!$R7))</f>
        <v/>
      </c>
      <c r="M159" s="6" t="str">
        <f>IF(M$85="","",IF(SUMPRODUCT(($A$86:$A$143=$A159)*(M$86:M$143=""))&gt;0,"",SUMIF($A$86:$A$143,$A159,M$86:M$143)*25/設定シート!$R7))</f>
        <v/>
      </c>
    </row>
    <row r="160" spans="1:13" x14ac:dyDescent="0.15">
      <c r="A160" s="70" t="str">
        <f>設定シート!B8</f>
        <v>靴関連</v>
      </c>
      <c r="B160" s="71"/>
      <c r="C160" s="72"/>
      <c r="D160" s="6" t="str">
        <f>IF(D$85="","",IF(SUMPRODUCT(($A$86:$A$143=$A160)*(D$86:D$143=""))&gt;0,"",SUMIF($A$86:$A$143,$A160,D$86:D$143)*25/設定シート!$R8))</f>
        <v/>
      </c>
      <c r="E160" s="6" t="str">
        <f>IF(E$85="","",IF(SUMPRODUCT(($A$86:$A$143=$A160)*(E$86:E$143=""))&gt;0,"",SUMIF($A$86:$A$143,$A160,E$86:E$143)*25/設定シート!$R8))</f>
        <v/>
      </c>
      <c r="F160" s="6" t="str">
        <f>IF(F$85="","",IF(SUMPRODUCT(($A$86:$A$143=$A160)*(F$86:F$143=""))&gt;0,"",SUMIF($A$86:$A$143,$A160,F$86:F$143)*25/設定シート!$R8))</f>
        <v/>
      </c>
      <c r="G160" s="6" t="str">
        <f>IF(G$85="","",IF(SUMPRODUCT(($A$86:$A$143=$A160)*(G$86:G$143=""))&gt;0,"",SUMIF($A$86:$A$143,$A160,G$86:G$143)*25/設定シート!$R8))</f>
        <v/>
      </c>
      <c r="H160" s="6" t="str">
        <f>IF(H$85="","",IF(SUMPRODUCT(($A$86:$A$143=$A160)*(H$86:H$143=""))&gt;0,"",SUMIF($A$86:$A$143,$A160,H$86:H$143)*25/設定シート!$R8))</f>
        <v/>
      </c>
      <c r="I160" s="6" t="str">
        <f>IF(I$85="","",IF(SUMPRODUCT(($A$86:$A$143=$A160)*(I$86:I$143=""))&gt;0,"",SUMIF($A$86:$A$143,$A160,I$86:I$143)*25/設定シート!$R8))</f>
        <v/>
      </c>
      <c r="J160" s="6" t="str">
        <f>IF(J$85="","",IF(SUMPRODUCT(($A$86:$A$143=$A160)*(J$86:J$143=""))&gt;0,"",SUMIF($A$86:$A$143,$A160,J$86:J$143)*25/設定シート!$R8))</f>
        <v/>
      </c>
      <c r="K160" s="6" t="str">
        <f>IF(K$85="","",IF(SUMPRODUCT(($A$86:$A$143=$A160)*(K$86:K$143=""))&gt;0,"",SUMIF($A$86:$A$143,$A160,K$86:K$143)*25/設定シート!$R8))</f>
        <v/>
      </c>
      <c r="L160" s="6" t="str">
        <f>IF(L$85="","",IF(SUMPRODUCT(($A$86:$A$143=$A160)*(L$86:L$143=""))&gt;0,"",SUMIF($A$86:$A$143,$A160,L$86:L$143)*25/設定シート!$R8))</f>
        <v/>
      </c>
      <c r="M160" s="6" t="str">
        <f>IF(M$85="","",IF(SUMPRODUCT(($A$86:$A$143=$A160)*(M$86:M$143=""))&gt;0,"",SUMIF($A$86:$A$143,$A160,M$86:M$143)*25/設定シート!$R8))</f>
        <v/>
      </c>
    </row>
    <row r="161" spans="1:13" x14ac:dyDescent="0.15">
      <c r="A161" s="70" t="str">
        <f>設定シート!B9</f>
        <v>全体的健康感</v>
      </c>
      <c r="B161" s="71"/>
      <c r="C161" s="72"/>
      <c r="D161" s="6" t="str">
        <f>IF(D$85="","",IF(SUMPRODUCT(($A$86:$A$143=$A161)*(D$86:D$143=""))&gt;0,"",SUMIF($A$86:$A$143,$A161,D$86:D$143)*25/設定シート!$R9))</f>
        <v/>
      </c>
      <c r="E161" s="6" t="str">
        <f>IF(E$85="","",IF(SUMPRODUCT(($A$86:$A$143=$A161)*(E$86:E$143=""))&gt;0,"",SUMIF($A$86:$A$143,$A161,E$86:E$143)*25/設定シート!$R9))</f>
        <v/>
      </c>
      <c r="F161" s="6" t="str">
        <f>IF(F$85="","",IF(SUMPRODUCT(($A$86:$A$143=$A161)*(F$86:F$143=""))&gt;0,"",SUMIF($A$86:$A$143,$A161,F$86:F$143)*25/設定シート!$R9))</f>
        <v/>
      </c>
      <c r="G161" s="6" t="str">
        <f>IF(G$85="","",IF(SUMPRODUCT(($A$86:$A$143=$A161)*(G$86:G$143=""))&gt;0,"",SUMIF($A$86:$A$143,$A161,G$86:G$143)*25/設定シート!$R9))</f>
        <v/>
      </c>
      <c r="H161" s="6" t="str">
        <f>IF(H$85="","",IF(SUMPRODUCT(($A$86:$A$143=$A161)*(H$86:H$143=""))&gt;0,"",SUMIF($A$86:$A$143,$A161,H$86:H$143)*25/設定シート!$R9))</f>
        <v/>
      </c>
      <c r="I161" s="6" t="str">
        <f>IF(I$85="","",IF(SUMPRODUCT(($A$86:$A$143=$A161)*(I$86:I$143=""))&gt;0,"",SUMIF($A$86:$A$143,$A161,I$86:I$143)*25/設定シート!$R9))</f>
        <v/>
      </c>
      <c r="J161" s="6" t="str">
        <f>IF(J$85="","",IF(SUMPRODUCT(($A$86:$A$143=$A161)*(J$86:J$143=""))&gt;0,"",SUMIF($A$86:$A$143,$A161,J$86:J$143)*25/設定シート!$R9))</f>
        <v/>
      </c>
      <c r="K161" s="6" t="str">
        <f>IF(K$85="","",IF(SUMPRODUCT(($A$86:$A$143=$A161)*(K$86:K$143=""))&gt;0,"",SUMIF($A$86:$A$143,$A161,K$86:K$143)*25/設定シート!$R9))</f>
        <v/>
      </c>
      <c r="L161" s="6" t="str">
        <f>IF(L$85="","",IF(SUMPRODUCT(($A$86:$A$143=$A161)*(L$86:L$143=""))&gt;0,"",SUMIF($A$86:$A$143,$A161,L$86:L$143)*25/設定シート!$R9))</f>
        <v/>
      </c>
      <c r="M161" s="6" t="str">
        <f>IF(M$85="","",IF(SUMPRODUCT(($A$86:$A$143=$A161)*(M$86:M$143=""))&gt;0,"",SUMIF($A$86:$A$143,$A161,M$86:M$143)*25/設定シート!$R9))</f>
        <v/>
      </c>
    </row>
    <row r="162" spans="1:13" x14ac:dyDescent="0.15">
      <c r="A162" s="70" t="str">
        <f>設定シート!B10</f>
        <v>スポーツ（選択項目）</v>
      </c>
      <c r="B162" s="71"/>
      <c r="C162" s="49"/>
      <c r="D162" s="6" t="str">
        <f>IF(D$85="","",IF(SUMPRODUCT(($A$86:$A$143=$A162)*(D$86:D$143=""))&gt;0,"",SUMIF($A$86:$A$143,$A162,D$86:D$143)*25/設定シート!$R10))</f>
        <v/>
      </c>
      <c r="E162" s="6" t="str">
        <f>IF(E$85="","",IF(SUMPRODUCT(($A$86:$A$143=$A162)*(E$86:E$143=""))&gt;0,"",SUMIF($A$86:$A$143,$A162,E$86:E$143)*25/設定シート!$R10))</f>
        <v/>
      </c>
      <c r="F162" s="6" t="str">
        <f>IF(F$85="","",IF(SUMPRODUCT(($A$86:$A$143=$A162)*(F$86:F$143=""))&gt;0,"",SUMIF($A$86:$A$143,$A162,F$86:F$143)*25/設定シート!$R10))</f>
        <v/>
      </c>
      <c r="G162" s="6" t="str">
        <f>IF(G$85="","",IF(SUMPRODUCT(($A$86:$A$143=$A162)*(G$86:G$143=""))&gt;0,"",SUMIF($A$86:$A$143,$A162,G$86:G$143)*25/設定シート!$R10))</f>
        <v/>
      </c>
      <c r="H162" s="6" t="str">
        <f>IF(H$85="","",IF(SUMPRODUCT(($A$86:$A$143=$A162)*(H$86:H$143=""))&gt;0,"",SUMIF($A$86:$A$143,$A162,H$86:H$143)*25/設定シート!$R10))</f>
        <v/>
      </c>
      <c r="I162" s="6" t="str">
        <f>IF(I$85="","",IF(SUMPRODUCT(($A$86:$A$143=$A162)*(I$86:I$143=""))&gt;0,"",SUMIF($A$86:$A$143,$A162,I$86:I$143)*25/設定シート!$R10))</f>
        <v/>
      </c>
      <c r="J162" s="6" t="str">
        <f>IF(J$85="","",IF(SUMPRODUCT(($A$86:$A$143=$A162)*(J$86:J$143=""))&gt;0,"",SUMIF($A$86:$A$143,$A162,J$86:J$143)*25/設定シート!$R10))</f>
        <v/>
      </c>
      <c r="K162" s="6" t="str">
        <f>IF(K$85="","",IF(SUMPRODUCT(($A$86:$A$143=$A162)*(K$86:K$143=""))&gt;0,"",SUMIF($A$86:$A$143,$A162,K$86:K$143)*25/設定シート!$R10))</f>
        <v/>
      </c>
      <c r="L162" s="6" t="str">
        <f>IF(L$85="","",IF(SUMPRODUCT(($A$86:$A$143=$A162)*(L$86:L$143=""))&gt;0,"",SUMIF($A$86:$A$143,$A162,L$86:L$143)*25/設定シート!$R10))</f>
        <v/>
      </c>
      <c r="M162" s="6" t="str">
        <f>IF(M$85="","",IF(SUMPRODUCT(($A$86:$A$143=$A162)*(M$86:M$143=""))&gt;0,"",SUMIF($A$86:$A$143,$A162,M$86:M$143)*25/設定シート!$R10))</f>
        <v/>
      </c>
    </row>
  </sheetData>
  <mergeCells count="2">
    <mergeCell ref="A4:A5"/>
    <mergeCell ref="B4:B5"/>
  </mergeCells>
  <phoneticPr fontId="1"/>
  <conditionalFormatting sqref="B7:B48">
    <cfRule type="expression" dxfId="5" priority="2">
      <formula>ISNUMBER(MATCH($E$67:$E$80,0))</formula>
    </cfRule>
  </conditionalFormatting>
  <conditionalFormatting sqref="B6:B63 D6:M63">
    <cfRule type="expression" dxfId="4" priority="7">
      <formula>ISNUMBER(MATCH($B6,$E$67:$E$80,0))</formula>
    </cfRule>
  </conditionalFormatting>
  <conditionalFormatting sqref="B7:B48">
    <cfRule type="expression" dxfId="3" priority="8">
      <formula>ISNUMBER(MATCH($B$6,$E$67:$E$80,0))</formula>
    </cfRule>
  </conditionalFormatting>
  <dataValidations count="3">
    <dataValidation type="custom" allowBlank="1" showInputMessage="1" showErrorMessage="1" error="半角数字0～10の値を入力してください。(小数点第1位まで)" sqref="D48:M48">
      <formula1>AND(D48&gt;=0,D48&lt;=10,ROUND(D48,10)-ROUNDDOWN(D48,1)=0)</formula1>
    </dataValidation>
    <dataValidation type="list" allowBlank="1" showInputMessage="1" showErrorMessage="1" error="リストから選択、または半角数字0～4の値を入力してください。" sqref="D6:M7 D9:M47 D49:M63">
      <formula1>$D$67:$D$80</formula1>
    </dataValidation>
    <dataValidation type="custom" allowBlank="1" showInputMessage="1" showErrorMessage="1" error="半角数字0～10の値を入力してください。(小数点第1位まで)" sqref="D8:M8">
      <formula1>AND(D8&gt;=0,D8&lt;=10,ROUND(D8,10)-ROUNDDOWN(D8,1)=0)</formula1>
    </dataValidation>
  </dataValidations>
  <pageMargins left="0.7" right="0.7" top="0.75" bottom="0.75" header="0.3" footer="0.3"/>
  <pageSetup paperSize="9" scale="5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A573603-F300-47D8-8096-9F890F9443DA}">
            <xm:f>ISNUMBER(MATCH($B6,設定シート!$U$4:$U$17,0))</xm:f>
            <x14:dxf>
              <fill>
                <patternFill>
                  <bgColor rgb="FFFF99CC"/>
                </patternFill>
              </fill>
            </x14:dxf>
          </x14:cfRule>
          <xm:sqref>D6 E6:M63</xm:sqref>
        </x14:conditionalFormatting>
        <x14:conditionalFormatting xmlns:xm="http://schemas.microsoft.com/office/excel/2006/main">
          <x14:cfRule type="expression" priority="3" id="{8B6ED55C-1C61-4836-9D3D-74956920EA8F}">
            <xm:f>ISNUMBER(MATCH($B6,設定シート!$U$4:$U$17,0))</xm:f>
            <x14:dxf>
              <fill>
                <patternFill>
                  <bgColor rgb="FFFF99CC"/>
                </patternFill>
              </fill>
            </x14:dxf>
          </x14:cfRule>
          <xm:sqref>B6:C63</xm:sqref>
        </x14:conditionalFormatting>
        <x14:conditionalFormatting xmlns:xm="http://schemas.microsoft.com/office/excel/2006/main">
          <x14:cfRule type="expression" priority="1" id="{6A343C61-6F24-46DF-B514-BBF66FBE3107}">
            <xm:f>ISNUMBER(MATCH($B7,設定シート!$U$4:$U$17,0))</xm:f>
            <x14:dxf>
              <fill>
                <patternFill>
                  <bgColor rgb="FFFF99CC"/>
                </patternFill>
              </fill>
            </x14:dxf>
          </x14:cfRule>
          <xm:sqref>D7:D63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>
          <x14:formula1>
            <xm:f>設定シート!$T$4:$T$17</xm:f>
          </x14:formula1>
          <xm:sqref>D6:M7 D49:M63 D9:M47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マニュアル</vt:lpstr>
      <vt:lpstr>設定シート</vt:lpstr>
      <vt:lpstr>コピー用</vt:lpstr>
      <vt:lpstr>マニュアル!Print_Area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華恵</dc:creator>
  <cp:lastModifiedBy>高田 克也</cp:lastModifiedBy>
  <cp:lastPrinted>2013-09-24T17:54:27Z</cp:lastPrinted>
  <dcterms:created xsi:type="dcterms:W3CDTF">2012-09-07T04:42:44Z</dcterms:created>
  <dcterms:modified xsi:type="dcterms:W3CDTF">2016-06-17T05:56:49Z</dcterms:modified>
</cp:coreProperties>
</file>